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440" windowHeight="6810" activeTab="0"/>
  </bookViews>
  <sheets>
    <sheet name="Antriebsleistung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<sst xmlns="http://schemas.openxmlformats.org/spreadsheetml/2006/main" count="50" uniqueCount="42">
  <si>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[ - ]</t>
  </si>
  <si>
    <t>[m²]</t>
  </si>
  <si>
    <t>[kg/m³]</t>
  </si>
  <si>
    <t>Luftwiderstandsbeiwert  cw</t>
  </si>
  <si>
    <t>Querschnittsfläche A</t>
  </si>
  <si>
    <r>
      <t>Dichte</t>
    </r>
    <r>
      <rPr>
        <sz val="10"/>
        <rFont val="Symbol"/>
        <family val="1"/>
      </rPr>
      <t xml:space="preserve"> r</t>
    </r>
  </si>
  <si>
    <t>[kg]</t>
  </si>
  <si>
    <t>[m/s²]</t>
  </si>
  <si>
    <r>
      <t xml:space="preserve">Rollwiderstandsbeiwert </t>
    </r>
    <r>
      <rPr>
        <sz val="10"/>
        <rFont val="Symbol"/>
        <family val="1"/>
      </rPr>
      <t>m</t>
    </r>
  </si>
  <si>
    <t>Masse</t>
  </si>
  <si>
    <t>Erdbeschleunigung</t>
  </si>
  <si>
    <t>Rennradler</t>
  </si>
  <si>
    <t>Zeitfahrerposition</t>
  </si>
  <si>
    <t>cw [ - ]</t>
  </si>
  <si>
    <t>A [m²]</t>
  </si>
  <si>
    <t>Pflaster, Beton, Asphalt</t>
  </si>
  <si>
    <t>Schotter, gewalzt</t>
  </si>
  <si>
    <t>Erdweg, fest</t>
  </si>
  <si>
    <t>Sand, lose</t>
  </si>
  <si>
    <t>m [- ]</t>
  </si>
  <si>
    <t>Normalradfahrer, aufrecht (Hollandrad)</t>
  </si>
  <si>
    <t>Luftwiderstandsbeiwert</t>
  </si>
  <si>
    <t>Querschnittsfläche</t>
  </si>
  <si>
    <t>Rollwiderstandsbeiwert</t>
  </si>
  <si>
    <t>Ausgabeposition</t>
  </si>
  <si>
    <t>Radfahrertyp</t>
  </si>
  <si>
    <t>Untergrund</t>
  </si>
  <si>
    <t>Geschw. [km/h]</t>
  </si>
  <si>
    <t>Antriebsleistung beim Radfahren</t>
  </si>
  <si>
    <t>Antriebsleistung in [W]</t>
  </si>
  <si>
    <t>Windstärke Bft</t>
  </si>
  <si>
    <t>v [km/h]</t>
  </si>
  <si>
    <t>Ausgabe</t>
  </si>
  <si>
    <t>Windstärke [Bft]</t>
  </si>
  <si>
    <t>Wind</t>
  </si>
  <si>
    <t>[km/h]</t>
  </si>
  <si>
    <t>[%]</t>
  </si>
  <si>
    <r>
      <t xml:space="preserve">Steigung 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(+) treten</t>
    </r>
  </si>
  <si>
    <r>
      <t>(-) bremsen</t>
    </r>
    <r>
      <rPr>
        <b/>
        <sz val="10"/>
        <rFont val="Arial"/>
        <family val="2"/>
      </rPr>
      <t xml:space="preserve">   Gefälle</t>
    </r>
  </si>
  <si>
    <r>
      <t>m</t>
    </r>
    <r>
      <rPr>
        <vertAlign val="subscript"/>
        <sz val="10"/>
        <rFont val="Symbol"/>
        <family val="1"/>
      </rPr>
      <t xml:space="preserve"> </t>
    </r>
    <r>
      <rPr>
        <vertAlign val="subscript"/>
        <sz val="10"/>
        <rFont val="Arial"/>
        <family val="2"/>
      </rPr>
      <t>R</t>
    </r>
    <r>
      <rPr>
        <sz val="10"/>
        <rFont val="Symbol"/>
        <family val="1"/>
      </rPr>
      <t xml:space="preserve"> [ - ]</t>
    </r>
  </si>
  <si>
    <r>
      <t>v</t>
    </r>
    <r>
      <rPr>
        <b/>
        <vertAlign val="subscript"/>
        <sz val="10"/>
        <rFont val="Arial"/>
        <family val="2"/>
      </rPr>
      <t>wind</t>
    </r>
    <r>
      <rPr>
        <b/>
        <sz val="10"/>
        <rFont val="Arial"/>
        <family val="2"/>
      </rPr>
      <t xml:space="preserve"> [km/h]</t>
    </r>
  </si>
  <si>
    <t>Gewicht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</si>
</sst>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16">
    <font>
      <sz val="10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Symbol"/>
      <family val="1"/>
    </font>
    <font>
      <vertAlign val="subscript"/>
      <sz val="10"/>
      <name val="Symbol"/>
      <family val="1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1" fillId="4" borderId="5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0" fontId="7" fillId="3" borderId="6" xfId="0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5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2" fontId="7" fillId="3" borderId="6" xfId="0" applyNumberFormat="1" applyFont="1" applyFill="1" applyBorder="1" applyAlignment="1">
      <alignment horizontal="center"/>
    </xf>
    <xf numFmtId="0" fontId="0" fillId="6" borderId="9" xfId="0" applyFont="1" applyFill="1" applyBorder="1" applyAlignment="1">
      <alignment/>
    </xf>
    <xf numFmtId="0" fontId="0" fillId="6" borderId="13" xfId="0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4" xfId="0" applyFont="1" applyFill="1" applyBorder="1" applyAlignment="1">
      <alignment horizontal="centerContinuous"/>
    </xf>
    <xf numFmtId="0" fontId="7" fillId="8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/>
    </xf>
    <xf numFmtId="0" fontId="0" fillId="9" borderId="15" xfId="0" applyFont="1" applyFill="1" applyBorder="1" applyAlignment="1">
      <alignment horizontal="left" vertical="center"/>
    </xf>
    <xf numFmtId="0" fontId="0" fillId="9" borderId="5" xfId="0" applyFill="1" applyBorder="1" applyAlignment="1">
      <alignment/>
    </xf>
    <xf numFmtId="0" fontId="0" fillId="0" borderId="16" xfId="0" applyBorder="1" applyAlignment="1">
      <alignment horizontal="center" wrapText="1"/>
    </xf>
    <xf numFmtId="0" fontId="0" fillId="9" borderId="17" xfId="0" applyFill="1" applyBorder="1" applyAlignment="1">
      <alignment/>
    </xf>
    <xf numFmtId="0" fontId="0" fillId="9" borderId="4" xfId="0" applyFill="1" applyBorder="1" applyAlignment="1">
      <alignment horizontal="center" wrapText="1"/>
    </xf>
    <xf numFmtId="0" fontId="0" fillId="9" borderId="18" xfId="0" applyFill="1" applyBorder="1" applyAlignment="1">
      <alignment/>
    </xf>
    <xf numFmtId="1" fontId="7" fillId="3" borderId="6" xfId="0" applyNumberFormat="1" applyFont="1" applyFill="1" applyBorder="1" applyAlignment="1">
      <alignment horizontal="center"/>
    </xf>
    <xf numFmtId="0" fontId="0" fillId="7" borderId="14" xfId="0" applyFont="1" applyFill="1" applyBorder="1" applyAlignment="1">
      <alignment/>
    </xf>
    <xf numFmtId="0" fontId="11" fillId="7" borderId="14" xfId="0" applyFont="1" applyFill="1" applyBorder="1" applyAlignment="1">
      <alignment horizontal="centerContinuous"/>
    </xf>
    <xf numFmtId="0" fontId="7" fillId="7" borderId="8" xfId="0" applyFont="1" applyFill="1" applyBorder="1" applyAlignment="1">
      <alignment horizontal="right"/>
    </xf>
    <xf numFmtId="0" fontId="0" fillId="2" borderId="9" xfId="0" applyFill="1" applyBorder="1" applyAlignment="1">
      <alignment/>
    </xf>
    <xf numFmtId="0" fontId="0" fillId="0" borderId="19" xfId="0" applyBorder="1" applyAlignment="1">
      <alignment/>
    </xf>
    <xf numFmtId="0" fontId="0" fillId="2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0" borderId="22" xfId="0" applyBorder="1" applyAlignment="1">
      <alignment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9" xfId="0" applyFont="1" applyBorder="1" applyAlignment="1">
      <alignment/>
    </xf>
    <xf numFmtId="0" fontId="9" fillId="0" borderId="9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7" fillId="7" borderId="14" xfId="0" applyFont="1" applyFill="1" applyBorder="1" applyAlignment="1">
      <alignment horizontal="right"/>
    </xf>
    <xf numFmtId="0" fontId="7" fillId="7" borderId="14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8" fillId="5" borderId="25" xfId="0" applyFont="1" applyFill="1" applyBorder="1" applyAlignment="1">
      <alignment/>
    </xf>
    <xf numFmtId="0" fontId="0" fillId="5" borderId="14" xfId="0" applyFill="1" applyBorder="1" applyAlignment="1">
      <alignment/>
    </xf>
    <xf numFmtId="0" fontId="7" fillId="5" borderId="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right"/>
    </xf>
    <xf numFmtId="0" fontId="7" fillId="5" borderId="9" xfId="0" applyFont="1" applyFill="1" applyBorder="1" applyAlignment="1">
      <alignment horizontal="centerContinuous" vertical="center" wrapText="1"/>
    </xf>
    <xf numFmtId="0" fontId="0" fillId="5" borderId="0" xfId="0" applyFont="1" applyFill="1" applyBorder="1" applyAlignment="1">
      <alignment horizontal="centerContinuous" vertical="center"/>
    </xf>
    <xf numFmtId="0" fontId="7" fillId="5" borderId="0" xfId="0" applyFont="1" applyFill="1" applyBorder="1" applyAlignment="1">
      <alignment horizontal="centerContinuous" vertical="center"/>
    </xf>
    <xf numFmtId="0" fontId="7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7" fillId="5" borderId="0" xfId="0" applyFont="1" applyFill="1" applyBorder="1" applyAlignment="1">
      <alignment horizontal="center"/>
    </xf>
    <xf numFmtId="0" fontId="0" fillId="5" borderId="10" xfId="0" applyFont="1" applyFill="1" applyBorder="1" applyAlignment="1">
      <alignment/>
    </xf>
    <xf numFmtId="0" fontId="12" fillId="5" borderId="0" xfId="0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 wrapText="1"/>
    </xf>
    <xf numFmtId="0" fontId="0" fillId="6" borderId="9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Antriebsleistung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"/>
          <c:w val="0.9675"/>
          <c:h val="0.87275"/>
        </c:manualLayout>
      </c:layout>
      <c:surface3DChart>
        <c:wireframe val="1"/>
        <c:ser>
          <c:idx val="5"/>
          <c:order val="0"/>
          <c:tx>
            <c:v>-10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Antriebsleistung!$A$36:$A$43</c:f>
              <c:numCache/>
            </c:numRef>
          </c:cat>
          <c:val>
            <c:numRef>
              <c:f>Antriebsleistung!$B$36:$B$43</c:f>
              <c:numCache/>
            </c:numRef>
          </c:val>
        </c:ser>
        <c:ser>
          <c:idx val="6"/>
          <c:order val="1"/>
          <c:tx>
            <c:v>-8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Antriebsleistung!$A$36:$A$43</c:f>
              <c:numCache/>
            </c:numRef>
          </c:cat>
          <c:val>
            <c:numRef>
              <c:f>Antriebsleistung!$C$36:$C$43</c:f>
              <c:numCache/>
            </c:numRef>
          </c:val>
        </c:ser>
        <c:ser>
          <c:idx val="7"/>
          <c:order val="2"/>
          <c:tx>
            <c:v>-6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Antriebsleistung!$A$36:$A$43</c:f>
              <c:numCache/>
            </c:numRef>
          </c:cat>
          <c:val>
            <c:numRef>
              <c:f>Antriebsleistung!$D$36:$D$43</c:f>
              <c:numCache/>
            </c:numRef>
          </c:val>
        </c:ser>
        <c:ser>
          <c:idx val="8"/>
          <c:order val="3"/>
          <c:tx>
            <c:v>-4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Antriebsleistung!$A$36:$A$43</c:f>
              <c:numCache/>
            </c:numRef>
          </c:cat>
          <c:val>
            <c:numRef>
              <c:f>Antriebsleistung!$E$36:$E$43</c:f>
              <c:numCache/>
            </c:numRef>
          </c:val>
        </c:ser>
        <c:ser>
          <c:idx val="9"/>
          <c:order val="4"/>
          <c:tx>
            <c:v>-2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Antriebsleistung!$A$36:$A$43</c:f>
              <c:numCache/>
            </c:numRef>
          </c:cat>
          <c:val>
            <c:numRef>
              <c:f>Antriebsleistung!$F$36:$F$43</c:f>
              <c:numCache/>
            </c:numRef>
          </c:val>
        </c:ser>
        <c:ser>
          <c:idx val="10"/>
          <c:order val="5"/>
          <c:tx>
            <c:v>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Antriebsleistung!$A$36:$A$43</c:f>
              <c:numCache/>
            </c:numRef>
          </c:cat>
          <c:val>
            <c:numRef>
              <c:f>Antriebsleistung!$G$36:$G$43</c:f>
              <c:numCache/>
            </c:numRef>
          </c:val>
        </c:ser>
        <c:ser>
          <c:idx val="11"/>
          <c:order val="6"/>
          <c:tx>
            <c:v>2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Antriebsleistung!$A$36:$A$43</c:f>
              <c:numCache/>
            </c:numRef>
          </c:cat>
          <c:val>
            <c:numRef>
              <c:f>Antriebsleistung!$H$36:$H$43</c:f>
              <c:numCache/>
            </c:numRef>
          </c:val>
        </c:ser>
        <c:ser>
          <c:idx val="12"/>
          <c:order val="7"/>
          <c:tx>
            <c:v>4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Antriebsleistung!$I$36:$I$43</c:f>
              <c:numCache/>
            </c:numRef>
          </c:val>
        </c:ser>
        <c:ser>
          <c:idx val="13"/>
          <c:order val="8"/>
          <c:tx>
            <c:v>6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Antriebsleistung!$J$36:$J$43</c:f>
              <c:numCache/>
            </c:numRef>
          </c:val>
        </c:ser>
        <c:ser>
          <c:idx val="14"/>
          <c:order val="9"/>
          <c:tx>
            <c:v>8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Antriebsleistung!$K$36:$K$43</c:f>
              <c:numCache/>
            </c:numRef>
          </c:val>
        </c:ser>
        <c:ser>
          <c:idx val="15"/>
          <c:order val="10"/>
          <c:tx>
            <c:v>10</c:v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Antriebsleistung!$L$36:$L$43</c:f>
              <c:numCache/>
            </c:numRef>
          </c:val>
        </c:ser>
        <c:axId val="44329636"/>
        <c:axId val="63422405"/>
        <c:axId val="33930734"/>
      </c:surface3DChart>
      <c:catAx>
        <c:axId val="44329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Geschwindigkeit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22405"/>
        <c:crossesAt val="0"/>
        <c:auto val="1"/>
        <c:lblOffset val="100"/>
        <c:noMultiLvlLbl val="0"/>
      </c:catAx>
      <c:valAx>
        <c:axId val="63422405"/>
        <c:scaling>
          <c:orientation val="minMax"/>
          <c:max val="1000"/>
          <c:min val="-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Leistung [W]
(+) treten
(-) bremsen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29636"/>
        <c:crossesAt val="1"/>
        <c:crossBetween val="midCat"/>
        <c:dispUnits/>
        <c:majorUnit val="500"/>
        <c:minorUnit val="100"/>
      </c:valAx>
      <c:serAx>
        <c:axId val="33930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(+) Steigung
(-) Gefälle
 [%]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422405"/>
        <c:crossesAt val="0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0</xdr:rowOff>
    </xdr:from>
    <xdr:to>
      <xdr:col>12</xdr:col>
      <xdr:colOff>0</xdr:colOff>
      <xdr:row>33</xdr:row>
      <xdr:rowOff>0</xdr:rowOff>
    </xdr:to>
    <xdr:graphicFrame>
      <xdr:nvGraphicFramePr>
        <xdr:cNvPr id="1" name="Chart 6"/>
        <xdr:cNvGraphicFramePr/>
      </xdr:nvGraphicFramePr>
      <xdr:xfrm>
        <a:off x="9525" y="1238250"/>
        <a:ext cx="65055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43"/>
  <sheetViews>
    <sheetView showGridLines="0" tabSelected="1" workbookViewId="0" topLeftCell="A2">
      <selection activeCell="O27" sqref="O27"/>
    </sheetView>
  </sheetViews>
  <sheetFormatPr defaultColWidth="11.421875" defaultRowHeight="12.75"/>
  <cols>
    <col min="1" max="16384" width="8.140625" style="0" customWidth="1"/>
  </cols>
  <sheetData>
    <row r="1" spans="1:12" ht="18">
      <c r="A1" s="55" t="s">
        <v>28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12"/>
    </row>
    <row r="2" spans="1:12" ht="12.75">
      <c r="A2" s="59" t="s">
        <v>25</v>
      </c>
      <c r="B2" s="60"/>
      <c r="C2" s="60"/>
      <c r="D2" s="60"/>
      <c r="E2" s="61" t="s">
        <v>41</v>
      </c>
      <c r="F2" s="61"/>
      <c r="G2" s="60"/>
      <c r="H2" s="62" t="s">
        <v>26</v>
      </c>
      <c r="I2" s="62"/>
      <c r="J2" s="63"/>
      <c r="K2" s="64" t="s">
        <v>33</v>
      </c>
      <c r="L2" s="65"/>
    </row>
    <row r="3" spans="1:12" ht="12.75">
      <c r="A3" s="53"/>
      <c r="B3" s="52"/>
      <c r="C3" s="52"/>
      <c r="D3" s="52"/>
      <c r="E3" s="52"/>
      <c r="F3" s="52"/>
      <c r="G3" s="52"/>
      <c r="H3" s="52"/>
      <c r="I3" s="52"/>
      <c r="J3" s="52"/>
      <c r="K3" s="52"/>
      <c r="L3" s="54"/>
    </row>
    <row r="4" spans="1:12" ht="12.75">
      <c r="A4" s="53"/>
      <c r="B4" s="52"/>
      <c r="C4" s="52"/>
      <c r="D4" s="52"/>
      <c r="E4" s="52"/>
      <c r="F4" s="52"/>
      <c r="G4" s="52"/>
      <c r="H4" s="52"/>
      <c r="I4" s="52"/>
      <c r="J4" s="52"/>
      <c r="K4" s="52"/>
      <c r="L4" s="54"/>
    </row>
    <row r="5" spans="1:12" ht="12.75">
      <c r="A5" s="53"/>
      <c r="B5" s="52"/>
      <c r="C5" s="52"/>
      <c r="D5" s="52"/>
      <c r="E5" s="52"/>
      <c r="F5" s="52"/>
      <c r="G5" s="52"/>
      <c r="H5" s="52"/>
      <c r="I5" s="52"/>
      <c r="J5" s="52"/>
      <c r="K5" s="52"/>
      <c r="L5" s="54"/>
    </row>
    <row r="6" spans="1:12" ht="12.75">
      <c r="A6" s="57" t="s">
        <v>14</v>
      </c>
      <c r="B6" s="18">
        <f>C26</f>
        <v>0.42</v>
      </c>
      <c r="C6" s="52"/>
      <c r="D6" s="52"/>
      <c r="E6" s="52"/>
      <c r="F6" s="64" t="s">
        <v>6</v>
      </c>
      <c r="G6" s="52"/>
      <c r="H6" s="52"/>
      <c r="I6" s="52"/>
      <c r="J6" s="52"/>
      <c r="K6" s="52"/>
      <c r="L6" s="54"/>
    </row>
    <row r="7" spans="1:12" ht="15.75">
      <c r="A7" s="57" t="s">
        <v>13</v>
      </c>
      <c r="B7" s="8">
        <f>C25</f>
        <v>0.85</v>
      </c>
      <c r="C7" s="52"/>
      <c r="D7" s="52"/>
      <c r="E7" s="52"/>
      <c r="F7" s="8">
        <f>C23</f>
        <v>100</v>
      </c>
      <c r="G7" s="53"/>
      <c r="H7" s="66" t="s">
        <v>39</v>
      </c>
      <c r="I7" s="18">
        <f>C28</f>
        <v>0.01</v>
      </c>
      <c r="J7" s="52"/>
      <c r="K7" s="58" t="s">
        <v>40</v>
      </c>
      <c r="L7" s="33">
        <f>INDEX(I12:I19,I17,1)</f>
        <v>0</v>
      </c>
    </row>
    <row r="8" spans="1:12" ht="12.75">
      <c r="A8" s="37" t="s">
        <v>21</v>
      </c>
      <c r="B8" s="10" t="s">
        <v>13</v>
      </c>
      <c r="C8" s="11"/>
      <c r="D8" s="11"/>
      <c r="E8" s="11"/>
      <c r="F8" s="11"/>
      <c r="G8" s="11"/>
      <c r="H8" s="11"/>
      <c r="I8" s="11"/>
      <c r="J8" s="11"/>
      <c r="K8" s="11"/>
      <c r="L8" s="14"/>
    </row>
    <row r="9" spans="1:12" ht="12.75">
      <c r="A9" s="38" t="s">
        <v>20</v>
      </c>
      <c r="B9" s="2">
        <v>1.2</v>
      </c>
      <c r="C9" s="11"/>
      <c r="D9" s="11"/>
      <c r="E9" s="11"/>
      <c r="F9" s="11"/>
      <c r="G9" s="11"/>
      <c r="H9" s="11"/>
      <c r="I9" s="11"/>
      <c r="J9" s="11"/>
      <c r="K9" s="11"/>
      <c r="L9" s="15"/>
    </row>
    <row r="10" spans="1:12" ht="13.5" thickBot="1">
      <c r="A10" s="38" t="s">
        <v>11</v>
      </c>
      <c r="B10" s="2">
        <v>0.85</v>
      </c>
      <c r="C10" s="11"/>
      <c r="D10" s="11"/>
      <c r="E10" s="11"/>
      <c r="F10" s="11"/>
      <c r="G10" s="11"/>
      <c r="H10" s="11"/>
      <c r="I10" s="11"/>
      <c r="J10" s="11"/>
      <c r="K10" s="11"/>
      <c r="L10" s="14"/>
    </row>
    <row r="11" spans="1:12" ht="12.75">
      <c r="A11" s="38" t="s">
        <v>12</v>
      </c>
      <c r="B11" s="2">
        <v>0.78</v>
      </c>
      <c r="C11" s="11"/>
      <c r="D11" s="11"/>
      <c r="E11" s="11"/>
      <c r="F11" s="11"/>
      <c r="G11" s="11"/>
      <c r="H11" s="27" t="s">
        <v>30</v>
      </c>
      <c r="I11" s="28" t="s">
        <v>31</v>
      </c>
      <c r="J11" s="11"/>
      <c r="K11" s="11"/>
      <c r="L11" s="14"/>
    </row>
    <row r="12" spans="1:12" ht="13.5" thickBot="1">
      <c r="A12" s="39" t="s">
        <v>24</v>
      </c>
      <c r="B12" s="3">
        <v>2</v>
      </c>
      <c r="C12" s="11"/>
      <c r="D12" s="11"/>
      <c r="E12" s="11"/>
      <c r="F12" s="11"/>
      <c r="G12" s="11"/>
      <c r="H12" s="29">
        <v>0</v>
      </c>
      <c r="I12" s="2">
        <v>0</v>
      </c>
      <c r="J12" s="24"/>
      <c r="K12" s="11"/>
      <c r="L12" s="14"/>
    </row>
    <row r="13" spans="1:12" ht="12.75">
      <c r="A13" s="40" t="s">
        <v>22</v>
      </c>
      <c r="B13" s="4" t="s">
        <v>14</v>
      </c>
      <c r="C13" s="11"/>
      <c r="D13" s="11"/>
      <c r="E13" s="11"/>
      <c r="F13" s="11"/>
      <c r="G13" s="11"/>
      <c r="H13" s="29">
        <v>1</v>
      </c>
      <c r="I13" s="2">
        <v>3</v>
      </c>
      <c r="J13" s="11"/>
      <c r="K13" s="11"/>
      <c r="L13" s="14"/>
    </row>
    <row r="14" spans="1:12" ht="12.75">
      <c r="A14" s="38" t="s">
        <v>20</v>
      </c>
      <c r="B14" s="2">
        <v>0.6</v>
      </c>
      <c r="C14" s="11"/>
      <c r="D14" s="11"/>
      <c r="E14" s="11"/>
      <c r="F14" s="11"/>
      <c r="G14" s="11"/>
      <c r="H14" s="29">
        <v>2</v>
      </c>
      <c r="I14" s="2">
        <v>8</v>
      </c>
      <c r="J14" s="11"/>
      <c r="K14" s="11"/>
      <c r="L14" s="14"/>
    </row>
    <row r="15" spans="1:12" ht="12.75">
      <c r="A15" s="38" t="s">
        <v>11</v>
      </c>
      <c r="B15" s="2">
        <v>0.42</v>
      </c>
      <c r="C15" s="11"/>
      <c r="D15" s="11"/>
      <c r="E15" s="11"/>
      <c r="F15" s="11"/>
      <c r="G15" s="11"/>
      <c r="H15" s="29">
        <v>3</v>
      </c>
      <c r="I15" s="2">
        <v>15</v>
      </c>
      <c r="J15" s="11"/>
      <c r="K15" s="11"/>
      <c r="L15" s="14"/>
    </row>
    <row r="16" spans="1:12" ht="13.5" thickBot="1">
      <c r="A16" s="41" t="s">
        <v>12</v>
      </c>
      <c r="B16" s="5">
        <v>0.38</v>
      </c>
      <c r="C16" s="11"/>
      <c r="D16" s="11"/>
      <c r="E16" s="11"/>
      <c r="F16" s="11"/>
      <c r="G16" s="11"/>
      <c r="H16" s="29">
        <v>4</v>
      </c>
      <c r="I16" s="2">
        <v>25</v>
      </c>
      <c r="J16" s="11"/>
      <c r="K16" s="11"/>
      <c r="L16" s="14"/>
    </row>
    <row r="17" spans="1:12" ht="13.5" thickBot="1">
      <c r="A17" s="42" t="s">
        <v>23</v>
      </c>
      <c r="B17" s="6" t="s">
        <v>19</v>
      </c>
      <c r="C17" s="11"/>
      <c r="D17" s="11"/>
      <c r="E17" s="11"/>
      <c r="F17" s="11"/>
      <c r="G17" s="11"/>
      <c r="H17" s="30" t="s">
        <v>32</v>
      </c>
      <c r="I17" s="31">
        <v>1</v>
      </c>
      <c r="J17" s="32">
        <v>2</v>
      </c>
      <c r="K17" s="11"/>
      <c r="L17" s="14"/>
    </row>
    <row r="18" spans="1:12" ht="12.75">
      <c r="A18" s="26" t="s">
        <v>15</v>
      </c>
      <c r="B18" s="2">
        <v>0.01</v>
      </c>
      <c r="C18" s="11"/>
      <c r="D18" s="11"/>
      <c r="E18" s="11"/>
      <c r="F18" s="11"/>
      <c r="G18" s="11"/>
      <c r="H18" s="25"/>
      <c r="I18" s="11"/>
      <c r="J18" s="11"/>
      <c r="K18" s="11"/>
      <c r="L18" s="14"/>
    </row>
    <row r="19" spans="1:12" ht="12.75">
      <c r="A19" s="26" t="s">
        <v>16</v>
      </c>
      <c r="B19" s="2">
        <v>0.02</v>
      </c>
      <c r="C19" s="11"/>
      <c r="D19" s="11"/>
      <c r="E19" s="11"/>
      <c r="F19" s="11"/>
      <c r="G19" s="11"/>
      <c r="H19" s="25"/>
      <c r="I19" s="11"/>
      <c r="J19" s="11"/>
      <c r="K19" s="11"/>
      <c r="L19" s="14"/>
    </row>
    <row r="20" spans="1:12" ht="12.75">
      <c r="A20" s="26" t="s">
        <v>17</v>
      </c>
      <c r="B20" s="2">
        <v>0.06</v>
      </c>
      <c r="C20" s="11"/>
      <c r="D20" s="11"/>
      <c r="E20" s="11"/>
      <c r="F20" s="11"/>
      <c r="G20" s="11"/>
      <c r="H20" s="11"/>
      <c r="I20" s="11"/>
      <c r="J20" s="11"/>
      <c r="K20" s="11"/>
      <c r="L20" s="14"/>
    </row>
    <row r="21" spans="1:12" ht="12.75">
      <c r="A21" s="26" t="s">
        <v>18</v>
      </c>
      <c r="B21" s="2">
        <v>0.3</v>
      </c>
      <c r="C21" s="11"/>
      <c r="D21" s="11"/>
      <c r="E21" s="11"/>
      <c r="F21" s="11"/>
      <c r="G21" s="11"/>
      <c r="H21" s="25"/>
      <c r="I21" s="25"/>
      <c r="J21" s="11"/>
      <c r="K21" s="11"/>
      <c r="L21" s="14"/>
    </row>
    <row r="22" spans="1:12" ht="13.5" thickBot="1">
      <c r="A22" s="43" t="s">
        <v>24</v>
      </c>
      <c r="B22" s="7">
        <v>1</v>
      </c>
      <c r="C22" s="11"/>
      <c r="D22" s="11"/>
      <c r="E22" s="11"/>
      <c r="F22" s="11"/>
      <c r="G22" s="11"/>
      <c r="H22" s="25"/>
      <c r="I22" s="25"/>
      <c r="J22" s="11"/>
      <c r="K22" s="11"/>
      <c r="L22" s="14"/>
    </row>
    <row r="23" spans="1:12" ht="12.75">
      <c r="A23" s="13" t="s">
        <v>9</v>
      </c>
      <c r="B23" s="44" t="s">
        <v>6</v>
      </c>
      <c r="C23" s="11">
        <v>100</v>
      </c>
      <c r="D23" s="11"/>
      <c r="E23" s="11"/>
      <c r="F23" s="11"/>
      <c r="G23" s="11"/>
      <c r="H23" s="25"/>
      <c r="I23" s="25"/>
      <c r="J23" s="11"/>
      <c r="K23" s="11"/>
      <c r="L23" s="14"/>
    </row>
    <row r="24" spans="1:12" ht="12.75">
      <c r="A24" s="13" t="s">
        <v>10</v>
      </c>
      <c r="B24" s="44" t="s">
        <v>7</v>
      </c>
      <c r="C24" s="11">
        <v>9.81</v>
      </c>
      <c r="D24" s="11"/>
      <c r="E24" s="11"/>
      <c r="F24" s="11"/>
      <c r="G24" s="11"/>
      <c r="H24" s="25"/>
      <c r="I24" s="25"/>
      <c r="J24" s="11"/>
      <c r="K24" s="11"/>
      <c r="L24" s="14"/>
    </row>
    <row r="25" spans="1:12" ht="12.75">
      <c r="A25" s="13" t="s">
        <v>3</v>
      </c>
      <c r="B25" s="44" t="s">
        <v>0</v>
      </c>
      <c r="C25" s="11">
        <f>INDEX(B9:B11,B12,1)</f>
        <v>0.85</v>
      </c>
      <c r="D25" s="11"/>
      <c r="E25" s="11"/>
      <c r="F25" s="11"/>
      <c r="G25" s="11"/>
      <c r="H25" s="25"/>
      <c r="I25" s="25"/>
      <c r="J25" s="11"/>
      <c r="K25" s="11"/>
      <c r="L25" s="14"/>
    </row>
    <row r="26" spans="1:12" ht="12.75">
      <c r="A26" s="13" t="s">
        <v>4</v>
      </c>
      <c r="B26" s="44" t="s">
        <v>1</v>
      </c>
      <c r="C26" s="45">
        <f>INDEX(B14:B16,B12,1)</f>
        <v>0.42</v>
      </c>
      <c r="D26" s="11"/>
      <c r="E26" s="11"/>
      <c r="F26" s="11"/>
      <c r="G26" s="11"/>
      <c r="H26" s="11"/>
      <c r="I26" s="11"/>
      <c r="J26" s="11"/>
      <c r="K26" s="11"/>
      <c r="L26" s="14"/>
    </row>
    <row r="27" spans="1:12" ht="12.75">
      <c r="A27" s="46" t="s">
        <v>5</v>
      </c>
      <c r="B27" s="44" t="s">
        <v>2</v>
      </c>
      <c r="C27" s="11">
        <v>1.2</v>
      </c>
      <c r="D27" s="11"/>
      <c r="E27" s="11"/>
      <c r="F27" s="11"/>
      <c r="G27" s="11"/>
      <c r="H27" s="11"/>
      <c r="I27" s="11"/>
      <c r="J27" s="11"/>
      <c r="K27" s="11"/>
      <c r="L27" s="14"/>
    </row>
    <row r="28" spans="1:12" ht="12.75">
      <c r="A28" s="13" t="s">
        <v>8</v>
      </c>
      <c r="B28" s="44" t="s">
        <v>0</v>
      </c>
      <c r="C28" s="11">
        <f>INDEX(B18:B21,B22,1)</f>
        <v>0.01</v>
      </c>
      <c r="D28" s="11"/>
      <c r="E28" s="11"/>
      <c r="F28" s="11"/>
      <c r="G28" s="11"/>
      <c r="H28" s="11"/>
      <c r="I28" s="11"/>
      <c r="J28" s="11"/>
      <c r="K28" s="11"/>
      <c r="L28" s="14"/>
    </row>
    <row r="29" spans="1:12" ht="12.75">
      <c r="A29" s="13" t="s">
        <v>34</v>
      </c>
      <c r="B29" s="44" t="s">
        <v>35</v>
      </c>
      <c r="C29" s="11">
        <f>IF(J17=2,(-1)*L7,L7)</f>
        <v>0</v>
      </c>
      <c r="D29" s="11"/>
      <c r="E29" s="11"/>
      <c r="F29" s="11"/>
      <c r="G29" s="11"/>
      <c r="H29" s="11"/>
      <c r="I29" s="11"/>
      <c r="J29" s="11"/>
      <c r="K29" s="11"/>
      <c r="L29" s="14"/>
    </row>
    <row r="30" spans="1:12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4"/>
    </row>
    <row r="31" spans="1:12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4"/>
    </row>
    <row r="32" spans="1:12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4"/>
    </row>
    <row r="33" spans="1:12" ht="15.75">
      <c r="A33" s="47" t="s">
        <v>29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2.75">
      <c r="A34" s="67" t="s">
        <v>27</v>
      </c>
      <c r="B34" s="35"/>
      <c r="C34" s="35"/>
      <c r="D34" s="23"/>
      <c r="E34" s="35" t="s">
        <v>38</v>
      </c>
      <c r="F34" s="34"/>
      <c r="G34" s="50" t="s">
        <v>36</v>
      </c>
      <c r="H34" s="34"/>
      <c r="I34" s="51" t="s">
        <v>37</v>
      </c>
      <c r="J34" s="34"/>
      <c r="K34" s="50"/>
      <c r="L34" s="36"/>
    </row>
    <row r="35" spans="1:12" ht="12.75">
      <c r="A35" s="68"/>
      <c r="B35" s="21">
        <v>-10</v>
      </c>
      <c r="C35" s="21">
        <v>-8</v>
      </c>
      <c r="D35" s="21">
        <v>-6</v>
      </c>
      <c r="E35" s="21">
        <v>-4</v>
      </c>
      <c r="F35" s="21">
        <v>-2</v>
      </c>
      <c r="G35" s="21">
        <v>0</v>
      </c>
      <c r="H35" s="21">
        <v>2</v>
      </c>
      <c r="I35" s="21">
        <v>4</v>
      </c>
      <c r="J35" s="21">
        <v>6</v>
      </c>
      <c r="K35" s="21">
        <v>8</v>
      </c>
      <c r="L35" s="22">
        <v>10</v>
      </c>
    </row>
    <row r="36" spans="1:12" ht="12.75" customHeight="1">
      <c r="A36" s="19">
        <v>15</v>
      </c>
      <c r="B36" s="9">
        <f aca="true" t="shared" si="0" ref="B36:L36">(($C$23*$C$24*$C$28)+(B$35/100*$C$23*$C$24))*$A36/3.6+((($A36+$C$29)/3.6)^3*$C$26*$C$25*$C$27/2)</f>
        <v>-352.38020833333337</v>
      </c>
      <c r="C36" s="9">
        <f t="shared" si="0"/>
        <v>-270.6302083333333</v>
      </c>
      <c r="D36" s="9">
        <f t="shared" si="0"/>
        <v>-188.88020833333334</v>
      </c>
      <c r="E36" s="9">
        <f t="shared" si="0"/>
        <v>-107.13020833333333</v>
      </c>
      <c r="F36" s="9">
        <f t="shared" si="0"/>
        <v>-25.380208333333332</v>
      </c>
      <c r="G36" s="9">
        <f t="shared" si="0"/>
        <v>56.36979166666667</v>
      </c>
      <c r="H36" s="9">
        <f t="shared" si="0"/>
        <v>138.11979166666666</v>
      </c>
      <c r="I36" s="9">
        <f t="shared" si="0"/>
        <v>219.86979166666669</v>
      </c>
      <c r="J36" s="9">
        <f t="shared" si="0"/>
        <v>301.6197916666667</v>
      </c>
      <c r="K36" s="9">
        <f t="shared" si="0"/>
        <v>383.36979166666674</v>
      </c>
      <c r="L36" s="15">
        <f t="shared" si="0"/>
        <v>465.1197916666667</v>
      </c>
    </row>
    <row r="37" spans="1:12" ht="12.75">
      <c r="A37" s="19">
        <v>20</v>
      </c>
      <c r="B37" s="9">
        <f aca="true" t="shared" si="1" ref="B37:F43">(($C$23*$C$24*$C$28)+(B$35/100*$C$23*$C$24))*$A37/3.6+((($A37+$C$29)/3.6)^3*$C$26*$C$25*$C$27/2)</f>
        <v>-453.77160493827165</v>
      </c>
      <c r="C37" s="9">
        <f t="shared" si="1"/>
        <v>-344.7716049382716</v>
      </c>
      <c r="D37" s="9">
        <f t="shared" si="1"/>
        <v>-235.7716049382716</v>
      </c>
      <c r="E37" s="9">
        <f t="shared" si="1"/>
        <v>-126.77160493827161</v>
      </c>
      <c r="F37" s="9">
        <f t="shared" si="1"/>
        <v>-17.771604938271608</v>
      </c>
      <c r="G37" s="9">
        <f aca="true" t="shared" si="2" ref="G37:L43">(($C$23*$C$24*$C$28)+(G$35/100*$C$23*$C$24))*$A37/3.6+((($A37+$C$29)/3.6)^3*$C$26*$C$25*$C$27/2)</f>
        <v>91.22839506172839</v>
      </c>
      <c r="H37" s="9">
        <f t="shared" si="2"/>
        <v>200.2283950617284</v>
      </c>
      <c r="I37" s="9">
        <f t="shared" si="2"/>
        <v>309.2283950617284</v>
      </c>
      <c r="J37" s="9">
        <f t="shared" si="2"/>
        <v>418.2283950617284</v>
      </c>
      <c r="K37" s="9">
        <f t="shared" si="2"/>
        <v>527.2283950617284</v>
      </c>
      <c r="L37" s="15">
        <f t="shared" si="2"/>
        <v>636.2283950617285</v>
      </c>
    </row>
    <row r="38" spans="1:12" ht="12.75">
      <c r="A38" s="19">
        <v>25</v>
      </c>
      <c r="B38" s="9">
        <f t="shared" si="1"/>
        <v>-541.3898533950618</v>
      </c>
      <c r="C38" s="9">
        <f t="shared" si="1"/>
        <v>-405.1398533950617</v>
      </c>
      <c r="D38" s="9">
        <f t="shared" si="1"/>
        <v>-268.8898533950617</v>
      </c>
      <c r="E38" s="9">
        <f t="shared" si="1"/>
        <v>-132.63985339506172</v>
      </c>
      <c r="F38" s="9">
        <f t="shared" si="1"/>
        <v>3.610146604938265</v>
      </c>
      <c r="G38" s="9">
        <f t="shared" si="2"/>
        <v>139.86014660493828</v>
      </c>
      <c r="H38" s="9">
        <f t="shared" si="2"/>
        <v>276.1101466049383</v>
      </c>
      <c r="I38" s="9">
        <f t="shared" si="2"/>
        <v>412.3601466049383</v>
      </c>
      <c r="J38" s="9">
        <f t="shared" si="2"/>
        <v>548.6101466049382</v>
      </c>
      <c r="K38" s="9">
        <f t="shared" si="2"/>
        <v>684.8601466049382</v>
      </c>
      <c r="L38" s="15">
        <f t="shared" si="2"/>
        <v>821.1101466049383</v>
      </c>
    </row>
    <row r="39" spans="1:15" ht="12.75">
      <c r="A39" s="19">
        <v>30</v>
      </c>
      <c r="B39" s="9">
        <f t="shared" si="1"/>
        <v>-611.7916666666667</v>
      </c>
      <c r="C39" s="9">
        <f t="shared" si="1"/>
        <v>-448.29166666666663</v>
      </c>
      <c r="D39" s="9">
        <f t="shared" si="1"/>
        <v>-284.79166666666663</v>
      </c>
      <c r="E39" s="9">
        <f t="shared" si="1"/>
        <v>-121.29166666666666</v>
      </c>
      <c r="F39" s="9">
        <f t="shared" si="1"/>
        <v>42.20833333333334</v>
      </c>
      <c r="G39" s="9">
        <f t="shared" si="2"/>
        <v>205.70833333333334</v>
      </c>
      <c r="H39" s="9">
        <f t="shared" si="2"/>
        <v>369.20833333333337</v>
      </c>
      <c r="I39" s="9">
        <f t="shared" si="2"/>
        <v>532.7083333333334</v>
      </c>
      <c r="J39" s="9">
        <f t="shared" si="2"/>
        <v>696.2083333333334</v>
      </c>
      <c r="K39" s="9">
        <f t="shared" si="2"/>
        <v>859.7083333333335</v>
      </c>
      <c r="L39" s="15">
        <f t="shared" si="2"/>
        <v>1023.2083333333334</v>
      </c>
      <c r="O39" s="1"/>
    </row>
    <row r="40" spans="1:12" ht="12.75">
      <c r="A40" s="19">
        <v>35</v>
      </c>
      <c r="B40" s="9">
        <f t="shared" si="1"/>
        <v>-661.5337577160494</v>
      </c>
      <c r="C40" s="9">
        <f t="shared" si="1"/>
        <v>-470.78375771604954</v>
      </c>
      <c r="D40" s="9">
        <f t="shared" si="1"/>
        <v>-280.0337577160494</v>
      </c>
      <c r="E40" s="9">
        <f t="shared" si="1"/>
        <v>-89.28375771604942</v>
      </c>
      <c r="F40" s="9">
        <f t="shared" si="1"/>
        <v>101.46624228395058</v>
      </c>
      <c r="G40" s="9">
        <f t="shared" si="2"/>
        <v>292.2162422839506</v>
      </c>
      <c r="H40" s="9">
        <f t="shared" si="2"/>
        <v>482.9662422839506</v>
      </c>
      <c r="I40" s="9">
        <f t="shared" si="2"/>
        <v>673.7162422839506</v>
      </c>
      <c r="J40" s="9">
        <f t="shared" si="2"/>
        <v>864.4662422839507</v>
      </c>
      <c r="K40" s="9">
        <f t="shared" si="2"/>
        <v>1055.2162422839506</v>
      </c>
      <c r="L40" s="15">
        <f t="shared" si="2"/>
        <v>1245.9662422839506</v>
      </c>
    </row>
    <row r="41" spans="1:12" ht="12.75">
      <c r="A41" s="19">
        <v>40</v>
      </c>
      <c r="B41" s="9">
        <f t="shared" si="1"/>
        <v>-687.172839506173</v>
      </c>
      <c r="C41" s="9">
        <f t="shared" si="1"/>
        <v>-469.17283950617286</v>
      </c>
      <c r="D41" s="9">
        <f t="shared" si="1"/>
        <v>-251.17283950617286</v>
      </c>
      <c r="E41" s="9">
        <f t="shared" si="1"/>
        <v>-33.17283950617286</v>
      </c>
      <c r="F41" s="9">
        <f t="shared" si="1"/>
        <v>184.82716049382714</v>
      </c>
      <c r="G41" s="9">
        <f t="shared" si="2"/>
        <v>402.82716049382714</v>
      </c>
      <c r="H41" s="9">
        <f t="shared" si="2"/>
        <v>620.8271604938271</v>
      </c>
      <c r="I41" s="9">
        <f t="shared" si="2"/>
        <v>838.8271604938271</v>
      </c>
      <c r="J41" s="9">
        <f t="shared" si="2"/>
        <v>1056.8271604938273</v>
      </c>
      <c r="K41" s="9">
        <f t="shared" si="2"/>
        <v>1274.8271604938273</v>
      </c>
      <c r="L41" s="15">
        <f t="shared" si="2"/>
        <v>1492.8271604938273</v>
      </c>
    </row>
    <row r="42" spans="1:12" ht="12.75">
      <c r="A42" s="19">
        <v>45</v>
      </c>
      <c r="B42" s="9">
        <f t="shared" si="1"/>
        <v>-685.265625</v>
      </c>
      <c r="C42" s="9">
        <f t="shared" si="1"/>
        <v>-440.015625</v>
      </c>
      <c r="D42" s="9">
        <f t="shared" si="1"/>
        <v>-194.765625</v>
      </c>
      <c r="E42" s="9">
        <f t="shared" si="1"/>
        <v>50.48437500000006</v>
      </c>
      <c r="F42" s="9">
        <f t="shared" si="1"/>
        <v>295.734375</v>
      </c>
      <c r="G42" s="9">
        <f t="shared" si="2"/>
        <v>540.984375</v>
      </c>
      <c r="H42" s="9">
        <f t="shared" si="2"/>
        <v>786.234375</v>
      </c>
      <c r="I42" s="9">
        <f t="shared" si="2"/>
        <v>1031.484375</v>
      </c>
      <c r="J42" s="9">
        <f t="shared" si="2"/>
        <v>1276.734375</v>
      </c>
      <c r="K42" s="9">
        <f t="shared" si="2"/>
        <v>1521.984375</v>
      </c>
      <c r="L42" s="15">
        <f t="shared" si="2"/>
        <v>1767.2343750000002</v>
      </c>
    </row>
    <row r="43" spans="1:12" ht="12.75">
      <c r="A43" s="20">
        <v>50</v>
      </c>
      <c r="B43" s="16">
        <f t="shared" si="1"/>
        <v>-652.3688271604939</v>
      </c>
      <c r="C43" s="16">
        <f t="shared" si="1"/>
        <v>-379.8688271604939</v>
      </c>
      <c r="D43" s="16">
        <f t="shared" si="1"/>
        <v>-107.36882716049388</v>
      </c>
      <c r="E43" s="16">
        <f t="shared" si="1"/>
        <v>165.13117283950612</v>
      </c>
      <c r="F43" s="16">
        <f t="shared" si="1"/>
        <v>437.6311728395061</v>
      </c>
      <c r="G43" s="16">
        <f t="shared" si="2"/>
        <v>710.1311728395061</v>
      </c>
      <c r="H43" s="16">
        <f t="shared" si="2"/>
        <v>982.6311728395061</v>
      </c>
      <c r="I43" s="16">
        <f t="shared" si="2"/>
        <v>1255.1311728395062</v>
      </c>
      <c r="J43" s="16">
        <f t="shared" si="2"/>
        <v>1527.6311728395062</v>
      </c>
      <c r="K43" s="16">
        <f t="shared" si="2"/>
        <v>1800.1311728395062</v>
      </c>
      <c r="L43" s="17">
        <f t="shared" si="2"/>
        <v>2072.6311728395062</v>
      </c>
    </row>
    <row r="44" ht="12.75" customHeight="1"/>
    <row r="46" ht="12.75" customHeight="1"/>
  </sheetData>
  <mergeCells count="1">
    <mergeCell ref="A34:A35"/>
  </mergeCells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Kahlich</dc:creator>
  <cp:keywords/>
  <dc:description/>
  <cp:lastModifiedBy>Kahlich</cp:lastModifiedBy>
  <dcterms:created xsi:type="dcterms:W3CDTF">2009-10-06T18:58:22Z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