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lasche voll" sheetId="1" r:id="rId1"/>
    <sheet name="Flasche leer" sheetId="2" r:id="rId2"/>
    <sheet name="Skizze Prinzip" sheetId="3" r:id="rId3"/>
    <sheet name="Zeichnung" sheetId="4" r:id="rId4"/>
    <sheet name="Formeln" sheetId="5" r:id="rId5"/>
    <sheet name="Abmessung" sheetId="6" r:id="rId6"/>
  </sheets>
  <definedNames/>
  <calcPr fullCalcOnLoad="1"/>
</workbook>
</file>

<file path=xl/sharedStrings.xml><?xml version="1.0" encoding="utf-8"?>
<sst xmlns="http://schemas.openxmlformats.org/spreadsheetml/2006/main" count="168" uniqueCount="60">
  <si>
    <t>[cm]</t>
  </si>
  <si>
    <t>b</t>
  </si>
  <si>
    <t>a</t>
  </si>
  <si>
    <t>[ ° ]</t>
  </si>
  <si>
    <t>H</t>
  </si>
  <si>
    <r>
      <t>[cm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</si>
  <si>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i</t>
  </si>
  <si>
    <r>
      <t>x</t>
    </r>
    <r>
      <rPr>
        <vertAlign val="subscript"/>
        <sz val="10"/>
        <rFont val="Arial"/>
        <family val="2"/>
      </rPr>
      <t>i</t>
    </r>
  </si>
  <si>
    <t>-</t>
  </si>
  <si>
    <t>cm</t>
  </si>
  <si>
    <r>
      <t>m</t>
    </r>
    <r>
      <rPr>
        <vertAlign val="subscript"/>
        <sz val="10"/>
        <rFont val="Arial"/>
        <family val="2"/>
      </rPr>
      <t>i</t>
    </r>
  </si>
  <si>
    <r>
      <t>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i</t>
    </r>
  </si>
  <si>
    <r>
      <t>x</t>
    </r>
    <r>
      <rPr>
        <vertAlign val="subscript"/>
        <sz val="10"/>
        <rFont val="Arial"/>
        <family val="2"/>
      </rPr>
      <t>sFl</t>
    </r>
  </si>
  <si>
    <r>
      <t>m</t>
    </r>
    <r>
      <rPr>
        <vertAlign val="subscript"/>
        <sz val="10"/>
        <rFont val="Arial"/>
        <family val="2"/>
      </rPr>
      <t>Fl</t>
    </r>
  </si>
  <si>
    <t>[gr]</t>
  </si>
  <si>
    <r>
      <t>d</t>
    </r>
    <r>
      <rPr>
        <vertAlign val="subscript"/>
        <sz val="10"/>
        <rFont val="Arial"/>
        <family val="2"/>
      </rPr>
      <t>Fl</t>
    </r>
  </si>
  <si>
    <r>
      <t>D</t>
    </r>
    <r>
      <rPr>
        <vertAlign val="subscript"/>
        <sz val="10"/>
        <rFont val="Arial"/>
        <family val="2"/>
      </rPr>
      <t>Fl</t>
    </r>
  </si>
  <si>
    <r>
      <t>d</t>
    </r>
    <r>
      <rPr>
        <vertAlign val="subscript"/>
        <sz val="10"/>
        <rFont val="Arial"/>
        <family val="2"/>
      </rPr>
      <t>Lo</t>
    </r>
  </si>
  <si>
    <t>gr</t>
  </si>
  <si>
    <t>gr cm</t>
  </si>
  <si>
    <r>
      <t>l</t>
    </r>
    <r>
      <rPr>
        <vertAlign val="subscript"/>
        <sz val="10"/>
        <rFont val="Arial"/>
        <family val="2"/>
      </rPr>
      <t>Br</t>
    </r>
  </si>
  <si>
    <r>
      <t>b</t>
    </r>
    <r>
      <rPr>
        <vertAlign val="subscript"/>
        <sz val="10"/>
        <rFont val="Arial"/>
        <family val="2"/>
      </rPr>
      <t>Br</t>
    </r>
  </si>
  <si>
    <r>
      <t>s</t>
    </r>
    <r>
      <rPr>
        <vertAlign val="subscript"/>
        <sz val="10"/>
        <rFont val="Arial"/>
        <family val="2"/>
      </rPr>
      <t>Br</t>
    </r>
  </si>
  <si>
    <r>
      <t>x</t>
    </r>
    <r>
      <rPr>
        <vertAlign val="subscript"/>
        <sz val="10"/>
        <rFont val="Arial"/>
        <family val="2"/>
      </rPr>
      <t>1</t>
    </r>
  </si>
  <si>
    <r>
      <t>V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</si>
  <si>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</si>
  <si>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FlHals</t>
    </r>
  </si>
  <si>
    <r>
      <t>C</t>
    </r>
    <r>
      <rPr>
        <vertAlign val="subscript"/>
        <sz val="10"/>
        <rFont val="Arial"/>
        <family val="2"/>
      </rPr>
      <t>y</t>
    </r>
  </si>
  <si>
    <t>Flasche</t>
  </si>
  <si>
    <t>Brett</t>
  </si>
  <si>
    <t>Loch</t>
  </si>
  <si>
    <r>
      <t>l</t>
    </r>
    <r>
      <rPr>
        <vertAlign val="subscript"/>
        <sz val="10"/>
        <rFont val="Arial"/>
        <family val="2"/>
      </rPr>
      <t>Loch</t>
    </r>
  </si>
  <si>
    <r>
      <t>y</t>
    </r>
    <r>
      <rPr>
        <vertAlign val="subscript"/>
        <sz val="10"/>
        <rFont val="Arial"/>
        <family val="2"/>
      </rPr>
      <t>1</t>
    </r>
  </si>
  <si>
    <r>
      <t>y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</si>
  <si>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</si>
  <si>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</si>
  <si>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3</t>
    </r>
  </si>
  <si>
    <r>
      <t>m</t>
    </r>
    <r>
      <rPr>
        <vertAlign val="subscript"/>
        <sz val="10"/>
        <rFont val="Arial"/>
        <family val="2"/>
      </rPr>
      <t>1</t>
    </r>
  </si>
  <si>
    <t>r</t>
  </si>
  <si>
    <r>
      <t>[g/cm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</si>
  <si>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[g]</t>
  </si>
  <si>
    <r>
      <t>m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</si>
  <si>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i</t>
    </r>
  </si>
  <si>
    <r>
      <t>y</t>
    </r>
    <r>
      <rPr>
        <vertAlign val="subscript"/>
        <sz val="10"/>
        <rFont val="Arial"/>
        <family val="2"/>
      </rPr>
      <t>i</t>
    </r>
  </si>
  <si>
    <t>Cx</t>
  </si>
  <si>
    <r>
      <t>x</t>
    </r>
    <r>
      <rPr>
        <b/>
        <vertAlign val="subscript"/>
        <sz val="10"/>
        <rFont val="Arial"/>
        <family val="2"/>
      </rPr>
      <t>S</t>
    </r>
  </si>
  <si>
    <r>
      <t>y</t>
    </r>
    <r>
      <rPr>
        <b/>
        <vertAlign val="subscript"/>
        <sz val="10"/>
        <rFont val="Arial"/>
        <family val="2"/>
      </rPr>
      <t>S</t>
    </r>
  </si>
  <si>
    <t>Bx</t>
  </si>
  <si>
    <t>[ cm ]</t>
  </si>
  <si>
    <r>
      <t>D</t>
    </r>
    <r>
      <rPr>
        <b/>
        <vertAlign val="subscript"/>
        <sz val="10"/>
        <rFont val="Arial"/>
        <family val="2"/>
      </rPr>
      <t>x</t>
    </r>
  </si>
  <si>
    <t>Zielwert</t>
  </si>
  <si>
    <r>
      <t>l</t>
    </r>
    <r>
      <rPr>
        <vertAlign val="subscript"/>
        <sz val="10"/>
        <rFont val="Arial"/>
        <family val="2"/>
      </rPr>
      <t>Fuß</t>
    </r>
  </si>
  <si>
    <r>
      <t>l</t>
    </r>
    <r>
      <rPr>
        <vertAlign val="subscript"/>
        <sz val="10"/>
        <rFont val="Arial"/>
        <family val="2"/>
      </rPr>
      <t>Brett</t>
    </r>
  </si>
  <si>
    <r>
      <t>b</t>
    </r>
    <r>
      <rPr>
        <vertAlign val="subscript"/>
        <sz val="10"/>
        <rFont val="Arial"/>
        <family val="2"/>
      </rPr>
      <t>Brett</t>
    </r>
  </si>
  <si>
    <r>
      <t>s</t>
    </r>
    <r>
      <rPr>
        <vertAlign val="subscript"/>
        <sz val="10"/>
        <rFont val="Arial"/>
        <family val="2"/>
      </rPr>
      <t>Brett</t>
    </r>
  </si>
  <si>
    <r>
      <t>d</t>
    </r>
    <r>
      <rPr>
        <vertAlign val="subscript"/>
        <sz val="10"/>
        <rFont val="Arial"/>
        <family val="2"/>
      </rPr>
      <t>Loch</t>
    </r>
  </si>
  <si>
    <r>
      <t xml:space="preserve">l </t>
    </r>
    <r>
      <rPr>
        <vertAlign val="subscript"/>
        <sz val="10"/>
        <rFont val="Arial"/>
        <family val="2"/>
      </rPr>
      <t>Ausgleich</t>
    </r>
  </si>
  <si>
    <t>Schwerpunktbestimmung zusammengesetzter Körper</t>
  </si>
  <si>
    <t>Koordinate Fuß</t>
  </si>
  <si>
    <t>Koordinate Schwerpunkt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</si>
</sst>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3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name val="Symbol"/>
      <family val="1"/>
    </font>
    <font>
      <sz val="12"/>
      <name val="Arial"/>
      <family val="2"/>
    </font>
    <font>
      <vertAlign val="subscript"/>
      <sz val="12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9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4" fillId="0" borderId="0" xfId="0" applyNumberFormat="1" applyFont="1" applyAlignment="1">
      <alignment/>
    </xf>
    <xf numFmtId="169" fontId="0" fillId="3" borderId="0" xfId="0" applyNumberForma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11</xdr:row>
      <xdr:rowOff>0</xdr:rowOff>
    </xdr:from>
    <xdr:to>
      <xdr:col>12</xdr:col>
      <xdr:colOff>266700</xdr:colOff>
      <xdr:row>15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34225" y="2095500"/>
          <a:ext cx="2200275" cy="933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Vollkommenheit entsteht offensichtlich nicht dann, wenn man nichts mehr hinzuzufügen hat, sondern wenn man nichts mehr wegnehmen kann.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Antoine de Saint-Exupery</a:t>
          </a:r>
        </a:p>
      </xdr:txBody>
    </xdr:sp>
    <xdr:clientData/>
  </xdr:twoCellAnchor>
  <xdr:twoCellAnchor>
    <xdr:from>
      <xdr:col>5</xdr:col>
      <xdr:colOff>257175</xdr:colOff>
      <xdr:row>1</xdr:row>
      <xdr:rowOff>57150</xdr:rowOff>
    </xdr:from>
    <xdr:to>
      <xdr:col>7</xdr:col>
      <xdr:colOff>38100</xdr:colOff>
      <xdr:row>3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3990975" y="247650"/>
          <a:ext cx="1304925" cy="400050"/>
        </a:xfrm>
        <a:prstGeom prst="borderCallout2">
          <a:avLst>
            <a:gd name="adj1" fmla="val -131750"/>
            <a:gd name="adj2" fmla="val 128569"/>
            <a:gd name="adj3" fmla="val -98175"/>
            <a:gd name="adj4" fmla="val -21430"/>
            <a:gd name="adj5" fmla="val -55837"/>
            <a:gd name="adj6" fmla="val -21430"/>
            <a:gd name="adj7" fmla="val 12041"/>
            <a:gd name="adj8" fmla="val -45236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nur gelbe Felder verändern</a:t>
          </a:r>
        </a:p>
      </xdr:txBody>
    </xdr:sp>
    <xdr:clientData/>
  </xdr:twoCellAnchor>
  <xdr:twoCellAnchor>
    <xdr:from>
      <xdr:col>7</xdr:col>
      <xdr:colOff>523875</xdr:colOff>
      <xdr:row>3</xdr:row>
      <xdr:rowOff>133350</xdr:rowOff>
    </xdr:from>
    <xdr:to>
      <xdr:col>9</xdr:col>
      <xdr:colOff>495300</xdr:colOff>
      <xdr:row>7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5781675" y="704850"/>
          <a:ext cx="1495425" cy="771525"/>
        </a:xfrm>
        <a:prstGeom prst="borderCallout2">
          <a:avLst>
            <a:gd name="adj1" fmla="val -136625"/>
            <a:gd name="adj2" fmla="val 19134"/>
            <a:gd name="adj3" fmla="val -100953"/>
            <a:gd name="adj4" fmla="val -35185"/>
            <a:gd name="adj5" fmla="val -55097"/>
            <a:gd name="adj6" fmla="val -35185"/>
            <a:gd name="adj7" fmla="val -13694"/>
            <a:gd name="adj8" fmla="val -802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startet Zielwertsuche, verändert solange die Brett-Länge (Zelle D10) bis im Gleichgewicht</a:t>
          </a:r>
        </a:p>
      </xdr:txBody>
    </xdr:sp>
    <xdr:clientData/>
  </xdr:twoCellAnchor>
  <xdr:twoCellAnchor>
    <xdr:from>
      <xdr:col>6</xdr:col>
      <xdr:colOff>638175</xdr:colOff>
      <xdr:row>33</xdr:row>
      <xdr:rowOff>76200</xdr:rowOff>
    </xdr:from>
    <xdr:to>
      <xdr:col>9</xdr:col>
      <xdr:colOff>219075</xdr:colOff>
      <xdr:row>36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5133975" y="6362700"/>
          <a:ext cx="1866900" cy="676275"/>
        </a:xfrm>
        <a:prstGeom prst="borderCallout2">
          <a:avLst>
            <a:gd name="adj1" fmla="val -167856"/>
            <a:gd name="adj2" fmla="val 42958"/>
            <a:gd name="adj3" fmla="val -118365"/>
            <a:gd name="adj4" fmla="val -33097"/>
            <a:gd name="adj5" fmla="val -54083"/>
            <a:gd name="adj6" fmla="val -33097"/>
            <a:gd name="adj7" fmla="val -27041"/>
            <a:gd name="adj8" fmla="val 37253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 Gleichgewicht wenn Differenz (Koordinate Ständerfuß zu Schwerpunkt) gleich Null ist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733425</xdr:colOff>
      <xdr:row>7</xdr:row>
      <xdr:rowOff>76200</xdr:rowOff>
    </xdr:from>
    <xdr:to>
      <xdr:col>24</xdr:col>
      <xdr:colOff>714375</xdr:colOff>
      <xdr:row>17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12925425" y="1209675"/>
          <a:ext cx="6076950" cy="1609725"/>
          <a:chOff x="872" y="357"/>
          <a:chExt cx="638" cy="16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463" y="409"/>
            <a:ext cx="47" cy="65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325" y="410"/>
            <a:ext cx="184" cy="63"/>
          </a:xfrm>
          <a:prstGeom prst="rect">
            <a:avLst/>
          </a:prstGeom>
          <a:solidFill>
            <a:srgbClr val="C0C0C0">
              <a:alpha val="50000"/>
            </a:srgbClr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269" y="357"/>
            <a:ext cx="58" cy="169"/>
          </a:xfrm>
          <a:prstGeom prst="flowChartDelay">
            <a:avLst/>
          </a:prstGeom>
          <a:solidFill>
            <a:srgbClr val="C0C0C0">
              <a:alpha val="50000"/>
            </a:srgbClr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872" y="357"/>
            <a:ext cx="397" cy="169"/>
          </a:xfrm>
          <a:prstGeom prst="rect">
            <a:avLst/>
          </a:prstGeom>
          <a:solidFill>
            <a:srgbClr val="C0C0C0">
              <a:alpha val="50000"/>
            </a:srgbClr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90</xdr:row>
      <xdr:rowOff>9525</xdr:rowOff>
    </xdr:from>
    <xdr:to>
      <xdr:col>9</xdr:col>
      <xdr:colOff>600075</xdr:colOff>
      <xdr:row>90</xdr:row>
      <xdr:rowOff>9525</xdr:rowOff>
    </xdr:to>
    <xdr:sp>
      <xdr:nvSpPr>
        <xdr:cNvPr id="6" name="Line 8"/>
        <xdr:cNvSpPr>
          <a:spLocks/>
        </xdr:cNvSpPr>
      </xdr:nvSpPr>
      <xdr:spPr>
        <a:xfrm>
          <a:off x="4581525" y="145827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9525</xdr:rowOff>
    </xdr:from>
    <xdr:to>
      <xdr:col>8</xdr:col>
      <xdr:colOff>600075</xdr:colOff>
      <xdr:row>89</xdr:row>
      <xdr:rowOff>9525</xdr:rowOff>
    </xdr:to>
    <xdr:sp>
      <xdr:nvSpPr>
        <xdr:cNvPr id="7" name="Line 9"/>
        <xdr:cNvSpPr>
          <a:spLocks/>
        </xdr:cNvSpPr>
      </xdr:nvSpPr>
      <xdr:spPr>
        <a:xfrm>
          <a:off x="3819525" y="144208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57150</xdr:rowOff>
    </xdr:from>
    <xdr:to>
      <xdr:col>2</xdr:col>
      <xdr:colOff>47625</xdr:colOff>
      <xdr:row>1</xdr:row>
      <xdr:rowOff>123825</xdr:rowOff>
    </xdr:to>
    <xdr:sp>
      <xdr:nvSpPr>
        <xdr:cNvPr id="8" name="TextBox 72"/>
        <xdr:cNvSpPr txBox="1">
          <a:spLocks noChangeArrowheads="1"/>
        </xdr:cNvSpPr>
      </xdr:nvSpPr>
      <xdr:spPr>
        <a:xfrm>
          <a:off x="1343025" y="571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438150</xdr:colOff>
      <xdr:row>40</xdr:row>
      <xdr:rowOff>0</xdr:rowOff>
    </xdr:from>
    <xdr:to>
      <xdr:col>5</xdr:col>
      <xdr:colOff>438150</xdr:colOff>
      <xdr:row>42</xdr:row>
      <xdr:rowOff>0</xdr:rowOff>
    </xdr:to>
    <xdr:sp>
      <xdr:nvSpPr>
        <xdr:cNvPr id="9" name="Line 83"/>
        <xdr:cNvSpPr>
          <a:spLocks/>
        </xdr:cNvSpPr>
      </xdr:nvSpPr>
      <xdr:spPr>
        <a:xfrm>
          <a:off x="4248150" y="6477000"/>
          <a:ext cx="0" cy="323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39</xdr:row>
      <xdr:rowOff>85725</xdr:rowOff>
    </xdr:from>
    <xdr:to>
      <xdr:col>5</xdr:col>
      <xdr:colOff>438150</xdr:colOff>
      <xdr:row>42</xdr:row>
      <xdr:rowOff>9525</xdr:rowOff>
    </xdr:to>
    <xdr:sp>
      <xdr:nvSpPr>
        <xdr:cNvPr id="10" name="Line 84"/>
        <xdr:cNvSpPr>
          <a:spLocks/>
        </xdr:cNvSpPr>
      </xdr:nvSpPr>
      <xdr:spPr>
        <a:xfrm>
          <a:off x="4248150" y="6400800"/>
          <a:ext cx="0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13</xdr:col>
      <xdr:colOff>695325</xdr:colOff>
      <xdr:row>40</xdr:row>
      <xdr:rowOff>85725</xdr:rowOff>
    </xdr:to>
    <xdr:grpSp>
      <xdr:nvGrpSpPr>
        <xdr:cNvPr id="11" name="Group 112"/>
        <xdr:cNvGrpSpPr>
          <a:grpSpLocks/>
        </xdr:cNvGrpSpPr>
      </xdr:nvGrpSpPr>
      <xdr:grpSpPr>
        <a:xfrm>
          <a:off x="762000" y="1447800"/>
          <a:ext cx="9839325" cy="5114925"/>
          <a:chOff x="80" y="152"/>
          <a:chExt cx="1033" cy="537"/>
        </a:xfrm>
        <a:solidFill>
          <a:srgbClr val="FFFFFF"/>
        </a:solidFill>
      </xdr:grpSpPr>
      <xdr:sp>
        <xdr:nvSpPr>
          <xdr:cNvPr id="12" name="Line 6"/>
          <xdr:cNvSpPr>
            <a:spLocks/>
          </xdr:cNvSpPr>
        </xdr:nvSpPr>
        <xdr:spPr>
          <a:xfrm>
            <a:off x="84" y="306"/>
            <a:ext cx="10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" name="Group 11"/>
          <xdr:cNvGrpSpPr>
            <a:grpSpLocks/>
          </xdr:cNvGrpSpPr>
        </xdr:nvGrpSpPr>
        <xdr:grpSpPr>
          <a:xfrm>
            <a:off x="162" y="221"/>
            <a:ext cx="750" cy="169"/>
            <a:chOff x="872" y="357"/>
            <a:chExt cx="638" cy="169"/>
          </a:xfrm>
          <a:solidFill>
            <a:srgbClr val="FFFFFF"/>
          </a:solidFill>
        </xdr:grpSpPr>
        <xdr:sp>
          <xdr:nvSpPr>
            <xdr:cNvPr id="14" name="Rectangle 12"/>
            <xdr:cNvSpPr>
              <a:spLocks/>
            </xdr:cNvSpPr>
          </xdr:nvSpPr>
          <xdr:spPr>
            <a:xfrm>
              <a:off x="1325" y="410"/>
              <a:ext cx="184" cy="6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3"/>
            <xdr:cNvSpPr>
              <a:spLocks/>
            </xdr:cNvSpPr>
          </xdr:nvSpPr>
          <xdr:spPr>
            <a:xfrm>
              <a:off x="1463" y="409"/>
              <a:ext cx="47" cy="65"/>
            </a:xfrm>
            <a:prstGeom prst="rect">
              <a:avLst/>
            </a:prstGeom>
            <a:solidFill>
              <a:srgbClr val="969696">
                <a:alpha val="50000"/>
              </a:srgbClr>
            </a:solidFill>
            <a:ln w="952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4"/>
            <xdr:cNvSpPr>
              <a:spLocks/>
            </xdr:cNvSpPr>
          </xdr:nvSpPr>
          <xdr:spPr>
            <a:xfrm>
              <a:off x="1269" y="357"/>
              <a:ext cx="58" cy="169"/>
            </a:xfrm>
            <a:prstGeom prst="flowChartDelay">
              <a:avLst/>
            </a:prstGeom>
            <a:solidFill>
              <a:srgbClr val="C0C0C0">
                <a:alpha val="50000"/>
              </a:srgbClr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15"/>
            <xdr:cNvSpPr>
              <a:spLocks/>
            </xdr:cNvSpPr>
          </xdr:nvSpPr>
          <xdr:spPr>
            <a:xfrm>
              <a:off x="872" y="357"/>
              <a:ext cx="397" cy="169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" name="Oval 17"/>
          <xdr:cNvSpPr>
            <a:spLocks/>
          </xdr:cNvSpPr>
        </xdr:nvSpPr>
        <xdr:spPr>
          <a:xfrm>
            <a:off x="416" y="301"/>
            <a:ext cx="8" cy="8"/>
          </a:xfrm>
          <a:prstGeom prst="ellipse">
            <a:avLst/>
          </a:prstGeom>
          <a:solidFill>
            <a:srgbClr val="000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 flipH="1">
            <a:off x="698" y="30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9"/>
          <xdr:cNvSpPr>
            <a:spLocks/>
          </xdr:cNvSpPr>
        </xdr:nvSpPr>
        <xdr:spPr>
          <a:xfrm flipH="1">
            <a:off x="751" y="301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 flipH="1">
            <a:off x="446" y="220"/>
            <a:ext cx="382" cy="4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1"/>
          <xdr:cNvSpPr>
            <a:spLocks/>
          </xdr:cNvSpPr>
        </xdr:nvSpPr>
        <xdr:spPr>
          <a:xfrm flipH="1">
            <a:off x="427" y="170"/>
            <a:ext cx="466" cy="5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2"/>
          <xdr:cNvSpPr>
            <a:spLocks/>
          </xdr:cNvSpPr>
        </xdr:nvSpPr>
        <xdr:spPr>
          <a:xfrm flipH="1">
            <a:off x="484" y="221"/>
            <a:ext cx="382" cy="4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3"/>
          <xdr:cNvSpPr>
            <a:spLocks/>
          </xdr:cNvSpPr>
        </xdr:nvSpPr>
        <xdr:spPr>
          <a:xfrm>
            <a:off x="446" y="646"/>
            <a:ext cx="3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4"/>
          <xdr:cNvSpPr>
            <a:spLocks/>
          </xdr:cNvSpPr>
        </xdr:nvSpPr>
        <xdr:spPr>
          <a:xfrm>
            <a:off x="828" y="221"/>
            <a:ext cx="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5"/>
          <xdr:cNvSpPr>
            <a:spLocks/>
          </xdr:cNvSpPr>
        </xdr:nvSpPr>
        <xdr:spPr>
          <a:xfrm>
            <a:off x="781" y="272"/>
            <a:ext cx="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6"/>
          <xdr:cNvSpPr>
            <a:spLocks/>
          </xdr:cNvSpPr>
        </xdr:nvSpPr>
        <xdr:spPr>
          <a:xfrm>
            <a:off x="721" y="340"/>
            <a:ext cx="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27"/>
          <xdr:cNvSpPr>
            <a:spLocks/>
          </xdr:cNvSpPr>
        </xdr:nvSpPr>
        <xdr:spPr>
          <a:xfrm>
            <a:off x="766" y="302"/>
            <a:ext cx="8" cy="8"/>
          </a:xfrm>
          <a:prstGeom prst="ellipse">
            <a:avLst/>
          </a:prstGeom>
          <a:solidFill>
            <a:srgbClr val="000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28"/>
          <xdr:cNvSpPr>
            <a:spLocks/>
          </xdr:cNvSpPr>
        </xdr:nvSpPr>
        <xdr:spPr>
          <a:xfrm>
            <a:off x="639" y="445"/>
            <a:ext cx="8" cy="8"/>
          </a:xfrm>
          <a:prstGeom prst="ellipse">
            <a:avLst/>
          </a:prstGeom>
          <a:solidFill>
            <a:srgbClr val="000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84" y="646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499" y="629"/>
            <a:ext cx="7" cy="17"/>
          </a:xfrm>
          <a:custGeom>
            <a:pathLst>
              <a:path h="17" w="11">
                <a:moveTo>
                  <a:pt x="0" y="0"/>
                </a:moveTo>
                <a:cubicBezTo>
                  <a:pt x="3" y="2"/>
                  <a:pt x="7" y="5"/>
                  <a:pt x="9" y="8"/>
                </a:cubicBezTo>
                <a:cubicBezTo>
                  <a:pt x="11" y="11"/>
                  <a:pt x="11" y="14"/>
                  <a:pt x="11" y="1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516" y="619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a</a:t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>
            <a:off x="698" y="30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41"/>
          <xdr:cNvSpPr>
            <a:spLocks/>
          </xdr:cNvSpPr>
        </xdr:nvSpPr>
        <xdr:spPr>
          <a:xfrm flipH="1">
            <a:off x="772" y="278"/>
            <a:ext cx="24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7"/>
          <xdr:cNvSpPr>
            <a:spLocks/>
          </xdr:cNvSpPr>
        </xdr:nvSpPr>
        <xdr:spPr>
          <a:xfrm flipH="1">
            <a:off x="400" y="646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58"/>
          <xdr:cNvSpPr>
            <a:spLocks/>
          </xdr:cNvSpPr>
        </xdr:nvSpPr>
        <xdr:spPr>
          <a:xfrm>
            <a:off x="465" y="289"/>
            <a:ext cx="0" cy="394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69"/>
          <xdr:cNvSpPr txBox="1">
            <a:spLocks noChangeArrowheads="1"/>
          </xdr:cNvSpPr>
        </xdr:nvSpPr>
        <xdr:spPr>
          <a:xfrm>
            <a:off x="405" y="271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8" name="TextBox 70"/>
          <xdr:cNvSpPr txBox="1">
            <a:spLocks noChangeArrowheads="1"/>
          </xdr:cNvSpPr>
        </xdr:nvSpPr>
        <xdr:spPr>
          <a:xfrm>
            <a:off x="655" y="450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9" name="TextBox 71"/>
          <xdr:cNvSpPr txBox="1">
            <a:spLocks noChangeArrowheads="1"/>
          </xdr:cNvSpPr>
        </xdr:nvSpPr>
        <xdr:spPr>
          <a:xfrm>
            <a:off x="780" y="307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40" name="TextBox 73"/>
          <xdr:cNvSpPr txBox="1">
            <a:spLocks noChangeArrowheads="1"/>
          </xdr:cNvSpPr>
        </xdr:nvSpPr>
        <xdr:spPr>
          <a:xfrm>
            <a:off x="1089" y="294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41" name="Line 85"/>
          <xdr:cNvSpPr>
            <a:spLocks/>
          </xdr:cNvSpPr>
        </xdr:nvSpPr>
        <xdr:spPr>
          <a:xfrm>
            <a:off x="825" y="170"/>
            <a:ext cx="0" cy="4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86"/>
          <xdr:cNvSpPr>
            <a:spLocks/>
          </xdr:cNvSpPr>
        </xdr:nvSpPr>
        <xdr:spPr>
          <a:xfrm>
            <a:off x="826" y="153"/>
            <a:ext cx="0" cy="53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102"/>
          <xdr:cNvSpPr>
            <a:spLocks/>
          </xdr:cNvSpPr>
        </xdr:nvSpPr>
        <xdr:spPr>
          <a:xfrm>
            <a:off x="461" y="642"/>
            <a:ext cx="8" cy="8"/>
          </a:xfrm>
          <a:prstGeom prst="ellipse">
            <a:avLst/>
          </a:prstGeom>
          <a:solidFill>
            <a:srgbClr val="FF0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Box 103"/>
          <xdr:cNvSpPr txBox="1">
            <a:spLocks noChangeArrowheads="1"/>
          </xdr:cNvSpPr>
        </xdr:nvSpPr>
        <xdr:spPr>
          <a:xfrm>
            <a:off x="470" y="323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45" name="Oval 104"/>
          <xdr:cNvSpPr>
            <a:spLocks/>
          </xdr:cNvSpPr>
        </xdr:nvSpPr>
        <xdr:spPr>
          <a:xfrm>
            <a:off x="461" y="335"/>
            <a:ext cx="8" cy="8"/>
          </a:xfrm>
          <a:prstGeom prst="ellipse">
            <a:avLst/>
          </a:prstGeom>
          <a:solidFill>
            <a:srgbClr val="FF0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05"/>
          <xdr:cNvSpPr>
            <a:spLocks/>
          </xdr:cNvSpPr>
        </xdr:nvSpPr>
        <xdr:spPr>
          <a:xfrm>
            <a:off x="80" y="187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106"/>
          <xdr:cNvSpPr txBox="1">
            <a:spLocks noChangeArrowheads="1"/>
          </xdr:cNvSpPr>
        </xdr:nvSpPr>
        <xdr:spPr>
          <a:xfrm>
            <a:off x="94" y="185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48" name="AutoShape 107"/>
          <xdr:cNvSpPr>
            <a:spLocks/>
          </xdr:cNvSpPr>
        </xdr:nvSpPr>
        <xdr:spPr>
          <a:xfrm>
            <a:off x="564" y="658"/>
            <a:ext cx="100" cy="31"/>
          </a:xfrm>
          <a:prstGeom prst="borderCallout2">
            <a:avLst>
              <a:gd name="adj1" fmla="val -139000"/>
              <a:gd name="adj2" fmla="val -95162"/>
              <a:gd name="adj3" fmla="val -103000"/>
              <a:gd name="adj4" fmla="val -11291"/>
              <a:gd name="adj5" fmla="val -57999"/>
              <a:gd name="adj6" fmla="val -11291"/>
              <a:gd name="adj7" fmla="val -30000"/>
              <a:gd name="adj8" fmla="val -124194"/>
            </a:avLst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Standfläche</a:t>
            </a:r>
          </a:p>
        </xdr:txBody>
      </xdr:sp>
      <xdr:sp>
        <xdr:nvSpPr>
          <xdr:cNvPr id="49" name="AutoShape 108"/>
          <xdr:cNvSpPr>
            <a:spLocks/>
          </xdr:cNvSpPr>
        </xdr:nvSpPr>
        <xdr:spPr>
          <a:xfrm>
            <a:off x="566" y="152"/>
            <a:ext cx="174" cy="48"/>
          </a:xfrm>
          <a:prstGeom prst="borderCallout2">
            <a:avLst>
              <a:gd name="adj1" fmla="val -105171"/>
              <a:gd name="adj2" fmla="val 137500"/>
              <a:gd name="adj3" fmla="val -82759"/>
              <a:gd name="adj4" fmla="val -25000"/>
              <a:gd name="adj5" fmla="val -54597"/>
              <a:gd name="adj6" fmla="val -25000"/>
              <a:gd name="adj7" fmla="val -39657"/>
              <a:gd name="adj8" fmla="val 0"/>
            </a:avLst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Weinflasche mit Schwerpunkt S1</a:t>
            </a:r>
          </a:p>
        </xdr:txBody>
      </xdr:sp>
      <xdr:sp>
        <xdr:nvSpPr>
          <xdr:cNvPr id="50" name="AutoShape 109"/>
          <xdr:cNvSpPr>
            <a:spLocks/>
          </xdr:cNvSpPr>
        </xdr:nvSpPr>
        <xdr:spPr>
          <a:xfrm>
            <a:off x="766" y="452"/>
            <a:ext cx="198" cy="48"/>
          </a:xfrm>
          <a:prstGeom prst="borderCallout2">
            <a:avLst>
              <a:gd name="adj1" fmla="val -98486"/>
              <a:gd name="adj2" fmla="val -110416"/>
              <a:gd name="adj3" fmla="val -78787"/>
              <a:gd name="adj4" fmla="val -25000"/>
              <a:gd name="adj5" fmla="val -54041"/>
              <a:gd name="adj6" fmla="val -25000"/>
              <a:gd name="adj7" fmla="val -61111"/>
              <a:gd name="adj8" fmla="val 47916"/>
            </a:avLst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Ständer mit Schwerpunkt S2 und S3</a:t>
            </a:r>
          </a:p>
        </xdr:txBody>
      </xdr:sp>
      <xdr:sp>
        <xdr:nvSpPr>
          <xdr:cNvPr id="51" name="AutoShape 110"/>
          <xdr:cNvSpPr>
            <a:spLocks/>
          </xdr:cNvSpPr>
        </xdr:nvSpPr>
        <xdr:spPr>
          <a:xfrm>
            <a:off x="227" y="403"/>
            <a:ext cx="174" cy="48"/>
          </a:xfrm>
          <a:prstGeom prst="borderCallout2">
            <a:avLst>
              <a:gd name="adj1" fmla="val 86782"/>
              <a:gd name="adj2" fmla="val -183333"/>
              <a:gd name="adj3" fmla="val 72412"/>
              <a:gd name="adj4" fmla="val -25000"/>
              <a:gd name="adj5" fmla="val 54597"/>
              <a:gd name="adj6" fmla="val -25000"/>
              <a:gd name="adj7" fmla="val -28736"/>
              <a:gd name="adj8" fmla="val 220833"/>
            </a:avLst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System Schwerpunkt S </a:t>
            </a:r>
          </a:p>
        </xdr:txBody>
      </xdr:sp>
      <xdr:sp>
        <xdr:nvSpPr>
          <xdr:cNvPr id="52" name="AutoShape 111"/>
          <xdr:cNvSpPr>
            <a:spLocks/>
          </xdr:cNvSpPr>
        </xdr:nvSpPr>
        <xdr:spPr>
          <a:xfrm>
            <a:off x="215" y="527"/>
            <a:ext cx="174" cy="66"/>
          </a:xfrm>
          <a:prstGeom prst="borderCallout2">
            <a:avLst>
              <a:gd name="adj1" fmla="val 93675"/>
              <a:gd name="adj2" fmla="val -127273"/>
              <a:gd name="adj3" fmla="val 76435"/>
              <a:gd name="adj4" fmla="val -31819"/>
              <a:gd name="adj5" fmla="val 54597"/>
              <a:gd name="adj6" fmla="val -31819"/>
              <a:gd name="adj7" fmla="val -21837"/>
              <a:gd name="adj8" fmla="val 62120"/>
            </a:avLst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Lot durch System Schwerpunkt S und Standfläche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733425</xdr:colOff>
      <xdr:row>7</xdr:row>
      <xdr:rowOff>76200</xdr:rowOff>
    </xdr:from>
    <xdr:to>
      <xdr:col>24</xdr:col>
      <xdr:colOff>714375</xdr:colOff>
      <xdr:row>17</xdr:row>
      <xdr:rowOff>66675</xdr:rowOff>
    </xdr:to>
    <xdr:grpSp>
      <xdr:nvGrpSpPr>
        <xdr:cNvPr id="1" name="Group 25"/>
        <xdr:cNvGrpSpPr>
          <a:grpSpLocks/>
        </xdr:cNvGrpSpPr>
      </xdr:nvGrpSpPr>
      <xdr:grpSpPr>
        <a:xfrm>
          <a:off x="12925425" y="1209675"/>
          <a:ext cx="6076950" cy="1609725"/>
          <a:chOff x="872" y="357"/>
          <a:chExt cx="638" cy="169"/>
        </a:xfrm>
        <a:solidFill>
          <a:srgbClr val="FFFFFF"/>
        </a:solidFill>
      </xdr:grpSpPr>
      <xdr:sp>
        <xdr:nvSpPr>
          <xdr:cNvPr id="2" name="Rectangle 26"/>
          <xdr:cNvSpPr>
            <a:spLocks/>
          </xdr:cNvSpPr>
        </xdr:nvSpPr>
        <xdr:spPr>
          <a:xfrm>
            <a:off x="1463" y="409"/>
            <a:ext cx="47" cy="65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325" y="410"/>
            <a:ext cx="184" cy="63"/>
          </a:xfrm>
          <a:prstGeom prst="rect">
            <a:avLst/>
          </a:prstGeom>
          <a:solidFill>
            <a:srgbClr val="C0C0C0">
              <a:alpha val="50000"/>
            </a:srgbClr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8"/>
          <xdr:cNvSpPr>
            <a:spLocks/>
          </xdr:cNvSpPr>
        </xdr:nvSpPr>
        <xdr:spPr>
          <a:xfrm>
            <a:off x="1269" y="357"/>
            <a:ext cx="58" cy="169"/>
          </a:xfrm>
          <a:prstGeom prst="flowChartDelay">
            <a:avLst/>
          </a:prstGeom>
          <a:solidFill>
            <a:srgbClr val="C0C0C0">
              <a:alpha val="50000"/>
            </a:srgbClr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872" y="357"/>
            <a:ext cx="397" cy="169"/>
          </a:xfrm>
          <a:prstGeom prst="rect">
            <a:avLst/>
          </a:prstGeom>
          <a:solidFill>
            <a:srgbClr val="C0C0C0">
              <a:alpha val="50000"/>
            </a:srgbClr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285750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6" name="Line 60"/>
        <xdr:cNvSpPr>
          <a:spLocks/>
        </xdr:cNvSpPr>
      </xdr:nvSpPr>
      <xdr:spPr>
        <a:xfrm>
          <a:off x="16287750" y="4533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90</xdr:row>
      <xdr:rowOff>9525</xdr:rowOff>
    </xdr:from>
    <xdr:to>
      <xdr:col>9</xdr:col>
      <xdr:colOff>600075</xdr:colOff>
      <xdr:row>90</xdr:row>
      <xdr:rowOff>9525</xdr:rowOff>
    </xdr:to>
    <xdr:sp>
      <xdr:nvSpPr>
        <xdr:cNvPr id="7" name="Line 93"/>
        <xdr:cNvSpPr>
          <a:spLocks/>
        </xdr:cNvSpPr>
      </xdr:nvSpPr>
      <xdr:spPr>
        <a:xfrm>
          <a:off x="4581525" y="145827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9525</xdr:rowOff>
    </xdr:from>
    <xdr:to>
      <xdr:col>8</xdr:col>
      <xdr:colOff>600075</xdr:colOff>
      <xdr:row>89</xdr:row>
      <xdr:rowOff>9525</xdr:rowOff>
    </xdr:to>
    <xdr:sp>
      <xdr:nvSpPr>
        <xdr:cNvPr id="8" name="Line 94"/>
        <xdr:cNvSpPr>
          <a:spLocks/>
        </xdr:cNvSpPr>
      </xdr:nvSpPr>
      <xdr:spPr>
        <a:xfrm>
          <a:off x="3819525" y="144208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28575</xdr:rowOff>
    </xdr:from>
    <xdr:to>
      <xdr:col>13</xdr:col>
      <xdr:colOff>695325</xdr:colOff>
      <xdr:row>47</xdr:row>
      <xdr:rowOff>0</xdr:rowOff>
    </xdr:to>
    <xdr:grpSp>
      <xdr:nvGrpSpPr>
        <xdr:cNvPr id="9" name="Group 124"/>
        <xdr:cNvGrpSpPr>
          <a:grpSpLocks/>
        </xdr:cNvGrpSpPr>
      </xdr:nvGrpSpPr>
      <xdr:grpSpPr>
        <a:xfrm>
          <a:off x="800100" y="28575"/>
          <a:ext cx="9801225" cy="7581900"/>
          <a:chOff x="84" y="3"/>
          <a:chExt cx="1029" cy="796"/>
        </a:xfrm>
        <a:solidFill>
          <a:srgbClr val="FFFFFF"/>
        </a:solidFill>
      </xdr:grpSpPr>
      <xdr:sp>
        <xdr:nvSpPr>
          <xdr:cNvPr id="10" name="Line 2"/>
          <xdr:cNvSpPr>
            <a:spLocks/>
          </xdr:cNvSpPr>
        </xdr:nvSpPr>
        <xdr:spPr>
          <a:xfrm>
            <a:off x="84" y="306"/>
            <a:ext cx="10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" name="Group 30"/>
          <xdr:cNvGrpSpPr>
            <a:grpSpLocks/>
          </xdr:cNvGrpSpPr>
        </xdr:nvGrpSpPr>
        <xdr:grpSpPr>
          <a:xfrm>
            <a:off x="162" y="221"/>
            <a:ext cx="750" cy="169"/>
            <a:chOff x="872" y="357"/>
            <a:chExt cx="638" cy="169"/>
          </a:xfrm>
          <a:solidFill>
            <a:srgbClr val="FFFFFF"/>
          </a:solidFill>
        </xdr:grpSpPr>
        <xdr:sp>
          <xdr:nvSpPr>
            <xdr:cNvPr id="12" name="Rectangle 31"/>
            <xdr:cNvSpPr>
              <a:spLocks/>
            </xdr:cNvSpPr>
          </xdr:nvSpPr>
          <xdr:spPr>
            <a:xfrm>
              <a:off x="1325" y="410"/>
              <a:ext cx="184" cy="6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32"/>
            <xdr:cNvSpPr>
              <a:spLocks/>
            </xdr:cNvSpPr>
          </xdr:nvSpPr>
          <xdr:spPr>
            <a:xfrm>
              <a:off x="1463" y="409"/>
              <a:ext cx="47" cy="65"/>
            </a:xfrm>
            <a:prstGeom prst="rect">
              <a:avLst/>
            </a:prstGeom>
            <a:solidFill>
              <a:srgbClr val="969696">
                <a:alpha val="50000"/>
              </a:srgbClr>
            </a:solidFill>
            <a:ln w="952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33"/>
            <xdr:cNvSpPr>
              <a:spLocks/>
            </xdr:cNvSpPr>
          </xdr:nvSpPr>
          <xdr:spPr>
            <a:xfrm>
              <a:off x="1269" y="357"/>
              <a:ext cx="58" cy="169"/>
            </a:xfrm>
            <a:prstGeom prst="flowChartDelay">
              <a:avLst/>
            </a:prstGeom>
            <a:solidFill>
              <a:srgbClr val="C0C0C0">
                <a:alpha val="50000"/>
              </a:srgbClr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34"/>
            <xdr:cNvSpPr>
              <a:spLocks/>
            </xdr:cNvSpPr>
          </xdr:nvSpPr>
          <xdr:spPr>
            <a:xfrm>
              <a:off x="872" y="357"/>
              <a:ext cx="397" cy="169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Line 3"/>
          <xdr:cNvSpPr>
            <a:spLocks/>
          </xdr:cNvSpPr>
        </xdr:nvSpPr>
        <xdr:spPr>
          <a:xfrm>
            <a:off x="161" y="3"/>
            <a:ext cx="0" cy="7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4"/>
          <xdr:cNvSpPr>
            <a:spLocks/>
          </xdr:cNvSpPr>
        </xdr:nvSpPr>
        <xdr:spPr>
          <a:xfrm>
            <a:off x="416" y="301"/>
            <a:ext cx="8" cy="8"/>
          </a:xfrm>
          <a:prstGeom prst="ellipse">
            <a:avLst/>
          </a:prstGeom>
          <a:solidFill>
            <a:srgbClr val="000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5"/>
          <xdr:cNvSpPr>
            <a:spLocks/>
          </xdr:cNvSpPr>
        </xdr:nvSpPr>
        <xdr:spPr>
          <a:xfrm flipH="1">
            <a:off x="698" y="30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"/>
          <xdr:cNvSpPr>
            <a:spLocks/>
          </xdr:cNvSpPr>
        </xdr:nvSpPr>
        <xdr:spPr>
          <a:xfrm flipH="1">
            <a:off x="751" y="301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8"/>
          <xdr:cNvSpPr>
            <a:spLocks/>
          </xdr:cNvSpPr>
        </xdr:nvSpPr>
        <xdr:spPr>
          <a:xfrm flipH="1">
            <a:off x="446" y="220"/>
            <a:ext cx="382" cy="4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9"/>
          <xdr:cNvSpPr>
            <a:spLocks/>
          </xdr:cNvSpPr>
        </xdr:nvSpPr>
        <xdr:spPr>
          <a:xfrm flipH="1">
            <a:off x="427" y="170"/>
            <a:ext cx="466" cy="5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0"/>
          <xdr:cNvSpPr>
            <a:spLocks/>
          </xdr:cNvSpPr>
        </xdr:nvSpPr>
        <xdr:spPr>
          <a:xfrm flipH="1">
            <a:off x="484" y="221"/>
            <a:ext cx="382" cy="4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1"/>
          <xdr:cNvSpPr>
            <a:spLocks/>
          </xdr:cNvSpPr>
        </xdr:nvSpPr>
        <xdr:spPr>
          <a:xfrm>
            <a:off x="446" y="646"/>
            <a:ext cx="3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2"/>
          <xdr:cNvSpPr>
            <a:spLocks/>
          </xdr:cNvSpPr>
        </xdr:nvSpPr>
        <xdr:spPr>
          <a:xfrm>
            <a:off x="828" y="221"/>
            <a:ext cx="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3"/>
          <xdr:cNvSpPr>
            <a:spLocks/>
          </xdr:cNvSpPr>
        </xdr:nvSpPr>
        <xdr:spPr>
          <a:xfrm>
            <a:off x="781" y="272"/>
            <a:ext cx="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4"/>
          <xdr:cNvSpPr>
            <a:spLocks/>
          </xdr:cNvSpPr>
        </xdr:nvSpPr>
        <xdr:spPr>
          <a:xfrm>
            <a:off x="721" y="340"/>
            <a:ext cx="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15"/>
          <xdr:cNvSpPr>
            <a:spLocks/>
          </xdr:cNvSpPr>
        </xdr:nvSpPr>
        <xdr:spPr>
          <a:xfrm>
            <a:off x="766" y="302"/>
            <a:ext cx="8" cy="8"/>
          </a:xfrm>
          <a:prstGeom prst="ellipse">
            <a:avLst/>
          </a:prstGeom>
          <a:solidFill>
            <a:srgbClr val="000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16"/>
          <xdr:cNvSpPr>
            <a:spLocks/>
          </xdr:cNvSpPr>
        </xdr:nvSpPr>
        <xdr:spPr>
          <a:xfrm>
            <a:off x="639" y="445"/>
            <a:ext cx="8" cy="8"/>
          </a:xfrm>
          <a:prstGeom prst="ellipse">
            <a:avLst/>
          </a:prstGeom>
          <a:solidFill>
            <a:srgbClr val="000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5"/>
          <xdr:cNvSpPr>
            <a:spLocks/>
          </xdr:cNvSpPr>
        </xdr:nvSpPr>
        <xdr:spPr>
          <a:xfrm>
            <a:off x="698" y="30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6"/>
          <xdr:cNvSpPr>
            <a:spLocks/>
          </xdr:cNvSpPr>
        </xdr:nvSpPr>
        <xdr:spPr>
          <a:xfrm>
            <a:off x="484" y="646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7"/>
          <xdr:cNvSpPr>
            <a:spLocks/>
          </xdr:cNvSpPr>
        </xdr:nvSpPr>
        <xdr:spPr>
          <a:xfrm>
            <a:off x="499" y="629"/>
            <a:ext cx="7" cy="17"/>
          </a:xfrm>
          <a:custGeom>
            <a:pathLst>
              <a:path h="17" w="11">
                <a:moveTo>
                  <a:pt x="0" y="0"/>
                </a:moveTo>
                <a:cubicBezTo>
                  <a:pt x="3" y="2"/>
                  <a:pt x="7" y="5"/>
                  <a:pt x="9" y="8"/>
                </a:cubicBezTo>
                <a:cubicBezTo>
                  <a:pt x="11" y="11"/>
                  <a:pt x="11" y="14"/>
                  <a:pt x="11" y="1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38"/>
          <xdr:cNvSpPr txBox="1">
            <a:spLocks noChangeArrowheads="1"/>
          </xdr:cNvSpPr>
        </xdr:nvSpPr>
        <xdr:spPr>
          <a:xfrm>
            <a:off x="516" y="619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a</a:t>
            </a:r>
          </a:p>
        </xdr:txBody>
      </xdr:sp>
      <xdr:sp>
        <xdr:nvSpPr>
          <xdr:cNvPr id="33" name="TextBox 39"/>
          <xdr:cNvSpPr txBox="1">
            <a:spLocks noChangeArrowheads="1"/>
          </xdr:cNvSpPr>
        </xdr:nvSpPr>
        <xdr:spPr>
          <a:xfrm>
            <a:off x="701" y="324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b</a:t>
            </a:r>
          </a:p>
        </xdr:txBody>
      </xdr:sp>
      <xdr:sp>
        <xdr:nvSpPr>
          <xdr:cNvPr id="34" name="AutoShape 40"/>
          <xdr:cNvSpPr>
            <a:spLocks/>
          </xdr:cNvSpPr>
        </xdr:nvSpPr>
        <xdr:spPr>
          <a:xfrm>
            <a:off x="698" y="345"/>
            <a:ext cx="14" cy="3"/>
          </a:xfrm>
          <a:custGeom>
            <a:pathLst>
              <a:path h="3" w="14">
                <a:moveTo>
                  <a:pt x="0" y="1"/>
                </a:moveTo>
                <a:cubicBezTo>
                  <a:pt x="2" y="0"/>
                  <a:pt x="4" y="0"/>
                  <a:pt x="6" y="0"/>
                </a:cubicBezTo>
                <a:cubicBezTo>
                  <a:pt x="8" y="0"/>
                  <a:pt x="11" y="1"/>
                  <a:pt x="14" y="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1"/>
          <xdr:cNvSpPr>
            <a:spLocks/>
          </xdr:cNvSpPr>
        </xdr:nvSpPr>
        <xdr:spPr>
          <a:xfrm>
            <a:off x="698" y="30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5"/>
          <xdr:cNvSpPr>
            <a:spLocks/>
          </xdr:cNvSpPr>
        </xdr:nvSpPr>
        <xdr:spPr>
          <a:xfrm>
            <a:off x="751" y="306"/>
            <a:ext cx="23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48"/>
          <xdr:cNvSpPr>
            <a:spLocks/>
          </xdr:cNvSpPr>
        </xdr:nvSpPr>
        <xdr:spPr>
          <a:xfrm>
            <a:off x="764" y="306"/>
            <a:ext cx="9" cy="11"/>
          </a:xfrm>
          <a:custGeom>
            <a:pathLst>
              <a:path h="11" w="9">
                <a:moveTo>
                  <a:pt x="0" y="11"/>
                </a:moveTo>
                <a:cubicBezTo>
                  <a:pt x="3" y="10"/>
                  <a:pt x="6" y="9"/>
                  <a:pt x="7" y="7"/>
                </a:cubicBezTo>
                <a:cubicBezTo>
                  <a:pt x="8" y="5"/>
                  <a:pt x="8" y="2"/>
                  <a:pt x="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49"/>
          <xdr:cNvSpPr txBox="1">
            <a:spLocks noChangeArrowheads="1"/>
          </xdr:cNvSpPr>
        </xdr:nvSpPr>
        <xdr:spPr>
          <a:xfrm>
            <a:off x="745" y="307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b</a:t>
            </a:r>
          </a:p>
        </xdr:txBody>
      </xdr:sp>
      <xdr:sp>
        <xdr:nvSpPr>
          <xdr:cNvPr id="39" name="Line 50"/>
          <xdr:cNvSpPr>
            <a:spLocks/>
          </xdr:cNvSpPr>
        </xdr:nvSpPr>
        <xdr:spPr>
          <a:xfrm flipH="1">
            <a:off x="754" y="221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51"/>
          <xdr:cNvSpPr>
            <a:spLocks/>
          </xdr:cNvSpPr>
        </xdr:nvSpPr>
        <xdr:spPr>
          <a:xfrm flipV="1">
            <a:off x="770" y="221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52"/>
          <xdr:cNvSpPr>
            <a:spLocks/>
          </xdr:cNvSpPr>
        </xdr:nvSpPr>
        <xdr:spPr>
          <a:xfrm flipH="1">
            <a:off x="772" y="278"/>
            <a:ext cx="24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53"/>
          <xdr:cNvSpPr>
            <a:spLocks/>
          </xdr:cNvSpPr>
        </xdr:nvSpPr>
        <xdr:spPr>
          <a:xfrm>
            <a:off x="770" y="287"/>
            <a:ext cx="14" cy="3"/>
          </a:xfrm>
          <a:custGeom>
            <a:pathLst>
              <a:path h="3" w="14">
                <a:moveTo>
                  <a:pt x="0" y="1"/>
                </a:moveTo>
                <a:cubicBezTo>
                  <a:pt x="2" y="0"/>
                  <a:pt x="4" y="0"/>
                  <a:pt x="6" y="0"/>
                </a:cubicBezTo>
                <a:cubicBezTo>
                  <a:pt x="8" y="0"/>
                  <a:pt x="11" y="1"/>
                  <a:pt x="14" y="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Box 54"/>
          <xdr:cNvSpPr txBox="1">
            <a:spLocks noChangeArrowheads="1"/>
          </xdr:cNvSpPr>
        </xdr:nvSpPr>
        <xdr:spPr>
          <a:xfrm>
            <a:off x="774" y="270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b</a:t>
            </a:r>
          </a:p>
        </xdr:txBody>
      </xdr:sp>
      <xdr:sp>
        <xdr:nvSpPr>
          <xdr:cNvPr id="44" name="TextBox 55"/>
          <xdr:cNvSpPr txBox="1">
            <a:spLocks noChangeArrowheads="1"/>
          </xdr:cNvSpPr>
        </xdr:nvSpPr>
        <xdr:spPr>
          <a:xfrm>
            <a:off x="741" y="243"/>
            <a:ext cx="3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D/2</a:t>
            </a:r>
          </a:p>
        </xdr:txBody>
      </xdr:sp>
      <xdr:sp>
        <xdr:nvSpPr>
          <xdr:cNvPr id="45" name="Line 56"/>
          <xdr:cNvSpPr>
            <a:spLocks/>
          </xdr:cNvSpPr>
        </xdr:nvSpPr>
        <xdr:spPr>
          <a:xfrm>
            <a:off x="560" y="221"/>
            <a:ext cx="0" cy="1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Box 57"/>
          <xdr:cNvSpPr txBox="1">
            <a:spLocks noChangeArrowheads="1"/>
          </xdr:cNvSpPr>
        </xdr:nvSpPr>
        <xdr:spPr>
          <a:xfrm>
            <a:off x="537" y="278"/>
            <a:ext cx="2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47" name="Line 58"/>
          <xdr:cNvSpPr>
            <a:spLocks/>
          </xdr:cNvSpPr>
        </xdr:nvSpPr>
        <xdr:spPr>
          <a:xfrm>
            <a:off x="974" y="272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61"/>
          <xdr:cNvSpPr>
            <a:spLocks/>
          </xdr:cNvSpPr>
        </xdr:nvSpPr>
        <xdr:spPr>
          <a:xfrm>
            <a:off x="974" y="340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62"/>
          <xdr:cNvSpPr>
            <a:spLocks/>
          </xdr:cNvSpPr>
        </xdr:nvSpPr>
        <xdr:spPr>
          <a:xfrm>
            <a:off x="1009" y="272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TextBox 63"/>
          <xdr:cNvSpPr txBox="1">
            <a:spLocks noChangeArrowheads="1"/>
          </xdr:cNvSpPr>
        </xdr:nvSpPr>
        <xdr:spPr>
          <a:xfrm>
            <a:off x="968" y="279"/>
            <a:ext cx="4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Loch</a:t>
            </a:r>
          </a:p>
        </xdr:txBody>
      </xdr:sp>
      <xdr:sp>
        <xdr:nvSpPr>
          <xdr:cNvPr id="51" name="Line 64"/>
          <xdr:cNvSpPr>
            <a:spLocks/>
          </xdr:cNvSpPr>
        </xdr:nvSpPr>
        <xdr:spPr>
          <a:xfrm flipV="1">
            <a:off x="698" y="85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65"/>
          <xdr:cNvSpPr>
            <a:spLocks/>
          </xdr:cNvSpPr>
        </xdr:nvSpPr>
        <xdr:spPr>
          <a:xfrm flipH="1">
            <a:off x="162" y="103"/>
            <a:ext cx="5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TextBox 66"/>
          <xdr:cNvSpPr txBox="1">
            <a:spLocks noChangeArrowheads="1"/>
          </xdr:cNvSpPr>
        </xdr:nvSpPr>
        <xdr:spPr>
          <a:xfrm>
            <a:off x="385" y="76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FlH</a:t>
            </a:r>
          </a:p>
        </xdr:txBody>
      </xdr:sp>
      <xdr:sp>
        <xdr:nvSpPr>
          <xdr:cNvPr id="54" name="TextBox 67"/>
          <xdr:cNvSpPr txBox="1">
            <a:spLocks noChangeArrowheads="1"/>
          </xdr:cNvSpPr>
        </xdr:nvSpPr>
        <xdr:spPr>
          <a:xfrm>
            <a:off x="284" y="111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x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5" name="Line 68"/>
          <xdr:cNvSpPr>
            <a:spLocks/>
          </xdr:cNvSpPr>
        </xdr:nvSpPr>
        <xdr:spPr>
          <a:xfrm flipV="1">
            <a:off x="420" y="11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69"/>
          <xdr:cNvSpPr>
            <a:spLocks/>
          </xdr:cNvSpPr>
        </xdr:nvSpPr>
        <xdr:spPr>
          <a:xfrm>
            <a:off x="162" y="137"/>
            <a:ext cx="2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73"/>
          <xdr:cNvSpPr>
            <a:spLocks/>
          </xdr:cNvSpPr>
        </xdr:nvSpPr>
        <xdr:spPr>
          <a:xfrm flipH="1">
            <a:off x="400" y="646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74"/>
          <xdr:cNvSpPr>
            <a:spLocks/>
          </xdr:cNvSpPr>
        </xdr:nvSpPr>
        <xdr:spPr>
          <a:xfrm>
            <a:off x="420" y="310"/>
            <a:ext cx="0" cy="3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TextBox 75"/>
          <xdr:cNvSpPr txBox="1">
            <a:spLocks noChangeArrowheads="1"/>
          </xdr:cNvSpPr>
        </xdr:nvSpPr>
        <xdr:spPr>
          <a:xfrm>
            <a:off x="389" y="471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0" name="Line 76"/>
          <xdr:cNvSpPr>
            <a:spLocks/>
          </xdr:cNvSpPr>
        </xdr:nvSpPr>
        <xdr:spPr>
          <a:xfrm flipV="1">
            <a:off x="770" y="35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77"/>
          <xdr:cNvSpPr>
            <a:spLocks/>
          </xdr:cNvSpPr>
        </xdr:nvSpPr>
        <xdr:spPr>
          <a:xfrm flipH="1">
            <a:off x="162" y="69"/>
            <a:ext cx="6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Box 78"/>
          <xdr:cNvSpPr txBox="1">
            <a:spLocks noChangeArrowheads="1"/>
          </xdr:cNvSpPr>
        </xdr:nvSpPr>
        <xdr:spPr>
          <a:xfrm>
            <a:off x="432" y="43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x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63" name="Line 79"/>
          <xdr:cNvSpPr>
            <a:spLocks/>
          </xdr:cNvSpPr>
        </xdr:nvSpPr>
        <xdr:spPr>
          <a:xfrm>
            <a:off x="960" y="64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80"/>
          <xdr:cNvSpPr>
            <a:spLocks/>
          </xdr:cNvSpPr>
        </xdr:nvSpPr>
        <xdr:spPr>
          <a:xfrm>
            <a:off x="1040" y="306"/>
            <a:ext cx="0" cy="3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82"/>
          <xdr:cNvSpPr>
            <a:spLocks/>
          </xdr:cNvSpPr>
        </xdr:nvSpPr>
        <xdr:spPr>
          <a:xfrm>
            <a:off x="994" y="451"/>
            <a:ext cx="0" cy="1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83"/>
          <xdr:cNvSpPr>
            <a:spLocks/>
          </xdr:cNvSpPr>
        </xdr:nvSpPr>
        <xdr:spPr>
          <a:xfrm>
            <a:off x="961" y="450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84"/>
          <xdr:cNvSpPr txBox="1">
            <a:spLocks noChangeArrowheads="1"/>
          </xdr:cNvSpPr>
        </xdr:nvSpPr>
        <xdr:spPr>
          <a:xfrm>
            <a:off x="971" y="534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68" name="TextBox 85"/>
          <xdr:cNvSpPr txBox="1">
            <a:spLocks noChangeArrowheads="1"/>
          </xdr:cNvSpPr>
        </xdr:nvSpPr>
        <xdr:spPr>
          <a:xfrm>
            <a:off x="1014" y="458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69" name="TextBox 86"/>
          <xdr:cNvSpPr txBox="1">
            <a:spLocks noChangeArrowheads="1"/>
          </xdr:cNvSpPr>
        </xdr:nvSpPr>
        <xdr:spPr>
          <a:xfrm>
            <a:off x="405" y="271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0" name="TextBox 87"/>
          <xdr:cNvSpPr txBox="1">
            <a:spLocks noChangeArrowheads="1"/>
          </xdr:cNvSpPr>
        </xdr:nvSpPr>
        <xdr:spPr>
          <a:xfrm>
            <a:off x="655" y="450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1" name="TextBox 88"/>
          <xdr:cNvSpPr txBox="1">
            <a:spLocks noChangeArrowheads="1"/>
          </xdr:cNvSpPr>
        </xdr:nvSpPr>
        <xdr:spPr>
          <a:xfrm>
            <a:off x="780" y="307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72" name="TextBox 89"/>
          <xdr:cNvSpPr txBox="1">
            <a:spLocks noChangeArrowheads="1"/>
          </xdr:cNvSpPr>
        </xdr:nvSpPr>
        <xdr:spPr>
          <a:xfrm>
            <a:off x="141" y="6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73" name="TextBox 90"/>
          <xdr:cNvSpPr txBox="1">
            <a:spLocks noChangeArrowheads="1"/>
          </xdr:cNvSpPr>
        </xdr:nvSpPr>
        <xdr:spPr>
          <a:xfrm>
            <a:off x="1089" y="294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4" name="Line 91"/>
          <xdr:cNvSpPr>
            <a:spLocks/>
          </xdr:cNvSpPr>
        </xdr:nvSpPr>
        <xdr:spPr>
          <a:xfrm>
            <a:off x="463" y="731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92"/>
          <xdr:cNvSpPr>
            <a:spLocks/>
          </xdr:cNvSpPr>
        </xdr:nvSpPr>
        <xdr:spPr>
          <a:xfrm>
            <a:off x="161" y="749"/>
            <a:ext cx="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95"/>
          <xdr:cNvSpPr>
            <a:spLocks/>
          </xdr:cNvSpPr>
        </xdr:nvSpPr>
        <xdr:spPr>
          <a:xfrm>
            <a:off x="161" y="782"/>
            <a:ext cx="4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96"/>
          <xdr:cNvSpPr>
            <a:spLocks/>
          </xdr:cNvSpPr>
        </xdr:nvSpPr>
        <xdr:spPr>
          <a:xfrm>
            <a:off x="644" y="715"/>
            <a:ext cx="0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Box 97"/>
          <xdr:cNvSpPr txBox="1">
            <a:spLocks noChangeArrowheads="1"/>
          </xdr:cNvSpPr>
        </xdr:nvSpPr>
        <xdr:spPr>
          <a:xfrm>
            <a:off x="399" y="754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x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9" name="TextBox 98"/>
          <xdr:cNvSpPr txBox="1">
            <a:spLocks noChangeArrowheads="1"/>
          </xdr:cNvSpPr>
        </xdr:nvSpPr>
        <xdr:spPr>
          <a:xfrm>
            <a:off x="295" y="719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x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80" name="Line 100"/>
          <xdr:cNvSpPr>
            <a:spLocks/>
          </xdr:cNvSpPr>
        </xdr:nvSpPr>
        <xdr:spPr>
          <a:xfrm>
            <a:off x="562" y="558"/>
            <a:ext cx="23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01"/>
          <xdr:cNvSpPr>
            <a:spLocks/>
          </xdr:cNvSpPr>
        </xdr:nvSpPr>
        <xdr:spPr>
          <a:xfrm>
            <a:off x="516" y="521"/>
            <a:ext cx="23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TextBox 102"/>
          <xdr:cNvSpPr txBox="1">
            <a:spLocks noChangeArrowheads="1"/>
          </xdr:cNvSpPr>
        </xdr:nvSpPr>
        <xdr:spPr>
          <a:xfrm>
            <a:off x="530" y="536"/>
            <a:ext cx="5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Brett</a:t>
            </a:r>
          </a:p>
        </xdr:txBody>
      </xdr:sp>
      <xdr:sp>
        <xdr:nvSpPr>
          <xdr:cNvPr id="83" name="Line 103"/>
          <xdr:cNvSpPr>
            <a:spLocks/>
          </xdr:cNvSpPr>
        </xdr:nvSpPr>
        <xdr:spPr>
          <a:xfrm>
            <a:off x="446" y="680"/>
            <a:ext cx="0" cy="3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04"/>
          <xdr:cNvSpPr>
            <a:spLocks/>
          </xdr:cNvSpPr>
        </xdr:nvSpPr>
        <xdr:spPr>
          <a:xfrm>
            <a:off x="446" y="672"/>
            <a:ext cx="0" cy="43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05"/>
          <xdr:cNvSpPr>
            <a:spLocks/>
          </xdr:cNvSpPr>
        </xdr:nvSpPr>
        <xdr:spPr>
          <a:xfrm>
            <a:off x="825" y="170"/>
            <a:ext cx="0" cy="4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06"/>
          <xdr:cNvSpPr>
            <a:spLocks/>
          </xdr:cNvSpPr>
        </xdr:nvSpPr>
        <xdr:spPr>
          <a:xfrm>
            <a:off x="826" y="153"/>
            <a:ext cx="0" cy="53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07"/>
          <xdr:cNvSpPr>
            <a:spLocks/>
          </xdr:cNvSpPr>
        </xdr:nvSpPr>
        <xdr:spPr>
          <a:xfrm flipV="1">
            <a:off x="828" y="136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08"/>
          <xdr:cNvSpPr>
            <a:spLocks/>
          </xdr:cNvSpPr>
        </xdr:nvSpPr>
        <xdr:spPr>
          <a:xfrm flipV="1">
            <a:off x="866" y="136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09"/>
          <xdr:cNvSpPr>
            <a:spLocks/>
          </xdr:cNvSpPr>
        </xdr:nvSpPr>
        <xdr:spPr>
          <a:xfrm flipH="1">
            <a:off x="866" y="1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10"/>
          <xdr:cNvSpPr>
            <a:spLocks/>
          </xdr:cNvSpPr>
        </xdr:nvSpPr>
        <xdr:spPr>
          <a:xfrm flipH="1">
            <a:off x="787" y="1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Box 111"/>
          <xdr:cNvSpPr txBox="1">
            <a:spLocks noChangeArrowheads="1"/>
          </xdr:cNvSpPr>
        </xdr:nvSpPr>
        <xdr:spPr>
          <a:xfrm>
            <a:off x="838" y="141"/>
            <a:ext cx="2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92" name="Line 112"/>
          <xdr:cNvSpPr>
            <a:spLocks/>
          </xdr:cNvSpPr>
        </xdr:nvSpPr>
        <xdr:spPr>
          <a:xfrm>
            <a:off x="802" y="332"/>
            <a:ext cx="33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13"/>
          <xdr:cNvSpPr>
            <a:spLocks/>
          </xdr:cNvSpPr>
        </xdr:nvSpPr>
        <xdr:spPr>
          <a:xfrm>
            <a:off x="472" y="652"/>
            <a:ext cx="9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14"/>
          <xdr:cNvSpPr>
            <a:spLocks/>
          </xdr:cNvSpPr>
        </xdr:nvSpPr>
        <xdr:spPr>
          <a:xfrm flipV="1">
            <a:off x="517" y="352"/>
            <a:ext cx="306" cy="3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Box 115"/>
          <xdr:cNvSpPr txBox="1">
            <a:spLocks noChangeArrowheads="1"/>
          </xdr:cNvSpPr>
        </xdr:nvSpPr>
        <xdr:spPr>
          <a:xfrm>
            <a:off x="655" y="536"/>
            <a:ext cx="4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Fuß</a:t>
            </a:r>
          </a:p>
        </xdr:txBody>
      </xdr:sp>
      <xdr:sp>
        <xdr:nvSpPr>
          <xdr:cNvPr id="96" name="Line 116"/>
          <xdr:cNvSpPr>
            <a:spLocks/>
          </xdr:cNvSpPr>
        </xdr:nvSpPr>
        <xdr:spPr>
          <a:xfrm>
            <a:off x="852" y="225"/>
            <a:ext cx="102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17"/>
          <xdr:cNvSpPr>
            <a:spLocks/>
          </xdr:cNvSpPr>
        </xdr:nvSpPr>
        <xdr:spPr>
          <a:xfrm flipV="1">
            <a:off x="824" y="265"/>
            <a:ext cx="76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TextBox 118"/>
          <xdr:cNvSpPr txBox="1">
            <a:spLocks noChangeArrowheads="1"/>
          </xdr:cNvSpPr>
        </xdr:nvSpPr>
        <xdr:spPr>
          <a:xfrm>
            <a:off x="856" y="307"/>
            <a:ext cx="4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Loch</a:t>
            </a:r>
          </a:p>
        </xdr:txBody>
      </xdr:sp>
      <xdr:sp>
        <xdr:nvSpPr>
          <xdr:cNvPr id="99" name="Line 119"/>
          <xdr:cNvSpPr>
            <a:spLocks/>
          </xdr:cNvSpPr>
        </xdr:nvSpPr>
        <xdr:spPr>
          <a:xfrm flipV="1">
            <a:off x="552" y="299"/>
            <a:ext cx="384" cy="4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Box 120"/>
          <xdr:cNvSpPr txBox="1">
            <a:spLocks noChangeArrowheads="1"/>
          </xdr:cNvSpPr>
        </xdr:nvSpPr>
        <xdr:spPr>
          <a:xfrm>
            <a:off x="769" y="483"/>
            <a:ext cx="4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Brett</a:t>
            </a:r>
          </a:p>
        </xdr:txBody>
      </xdr:sp>
      <xdr:sp>
        <xdr:nvSpPr>
          <xdr:cNvPr id="101" name="TextBox 121"/>
          <xdr:cNvSpPr txBox="1">
            <a:spLocks noChangeArrowheads="1"/>
          </xdr:cNvSpPr>
        </xdr:nvSpPr>
        <xdr:spPr>
          <a:xfrm>
            <a:off x="163" y="303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02" name="Oval 123"/>
          <xdr:cNvSpPr>
            <a:spLocks/>
          </xdr:cNvSpPr>
        </xdr:nvSpPr>
        <xdr:spPr>
          <a:xfrm>
            <a:off x="461" y="642"/>
            <a:ext cx="8" cy="8"/>
          </a:xfrm>
          <a:prstGeom prst="ellipse">
            <a:avLst/>
          </a:prstGeom>
          <a:solidFill>
            <a:srgbClr val="FF0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90</xdr:row>
      <xdr:rowOff>9525</xdr:rowOff>
    </xdr:from>
    <xdr:to>
      <xdr:col>9</xdr:col>
      <xdr:colOff>600075</xdr:colOff>
      <xdr:row>90</xdr:row>
      <xdr:rowOff>9525</xdr:rowOff>
    </xdr:to>
    <xdr:sp>
      <xdr:nvSpPr>
        <xdr:cNvPr id="1" name="Line 7"/>
        <xdr:cNvSpPr>
          <a:spLocks/>
        </xdr:cNvSpPr>
      </xdr:nvSpPr>
      <xdr:spPr>
        <a:xfrm>
          <a:off x="4581525" y="145827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9525</xdr:rowOff>
    </xdr:from>
    <xdr:to>
      <xdr:col>8</xdr:col>
      <xdr:colOff>600075</xdr:colOff>
      <xdr:row>89</xdr:row>
      <xdr:rowOff>9525</xdr:rowOff>
    </xdr:to>
    <xdr:sp>
      <xdr:nvSpPr>
        <xdr:cNvPr id="2" name="Line 8"/>
        <xdr:cNvSpPr>
          <a:spLocks/>
        </xdr:cNvSpPr>
      </xdr:nvSpPr>
      <xdr:spPr>
        <a:xfrm>
          <a:off x="3819525" y="144208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12</xdr:col>
      <xdr:colOff>609600</xdr:colOff>
      <xdr:row>43</xdr:row>
      <xdr:rowOff>28575</xdr:rowOff>
    </xdr:to>
    <xdr:grpSp>
      <xdr:nvGrpSpPr>
        <xdr:cNvPr id="3" name="Group 103"/>
        <xdr:cNvGrpSpPr>
          <a:grpSpLocks/>
        </xdr:cNvGrpSpPr>
      </xdr:nvGrpSpPr>
      <xdr:grpSpPr>
        <a:xfrm>
          <a:off x="1533525" y="1295400"/>
          <a:ext cx="8220075" cy="5695950"/>
          <a:chOff x="161" y="136"/>
          <a:chExt cx="863" cy="598"/>
        </a:xfrm>
        <a:solidFill>
          <a:srgbClr val="FFFFFF"/>
        </a:solidFill>
      </xdr:grpSpPr>
      <xdr:grpSp>
        <xdr:nvGrpSpPr>
          <xdr:cNvPr id="4" name="Group 11"/>
          <xdr:cNvGrpSpPr>
            <a:grpSpLocks/>
          </xdr:cNvGrpSpPr>
        </xdr:nvGrpSpPr>
        <xdr:grpSpPr>
          <a:xfrm>
            <a:off x="161" y="222"/>
            <a:ext cx="750" cy="169"/>
            <a:chOff x="872" y="357"/>
            <a:chExt cx="638" cy="169"/>
          </a:xfrm>
          <a:solidFill>
            <a:srgbClr val="FFFFFF"/>
          </a:solidFill>
        </xdr:grpSpPr>
        <xdr:sp>
          <xdr:nvSpPr>
            <xdr:cNvPr id="5" name="Rectangle 12"/>
            <xdr:cNvSpPr>
              <a:spLocks/>
            </xdr:cNvSpPr>
          </xdr:nvSpPr>
          <xdr:spPr>
            <a:xfrm>
              <a:off x="1325" y="410"/>
              <a:ext cx="184" cy="6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3"/>
            <xdr:cNvSpPr>
              <a:spLocks/>
            </xdr:cNvSpPr>
          </xdr:nvSpPr>
          <xdr:spPr>
            <a:xfrm>
              <a:off x="1463" y="409"/>
              <a:ext cx="47" cy="65"/>
            </a:xfrm>
            <a:prstGeom prst="rect">
              <a:avLst/>
            </a:prstGeom>
            <a:solidFill>
              <a:srgbClr val="969696">
                <a:alpha val="50000"/>
              </a:srgbClr>
            </a:solidFill>
            <a:ln w="952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14"/>
            <xdr:cNvSpPr>
              <a:spLocks/>
            </xdr:cNvSpPr>
          </xdr:nvSpPr>
          <xdr:spPr>
            <a:xfrm>
              <a:off x="1269" y="357"/>
              <a:ext cx="58" cy="169"/>
            </a:xfrm>
            <a:prstGeom prst="flowChartDelay">
              <a:avLst/>
            </a:prstGeom>
            <a:solidFill>
              <a:srgbClr val="C0C0C0">
                <a:alpha val="50000"/>
              </a:srgbClr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15"/>
            <xdr:cNvSpPr>
              <a:spLocks/>
            </xdr:cNvSpPr>
          </xdr:nvSpPr>
          <xdr:spPr>
            <a:xfrm>
              <a:off x="872" y="357"/>
              <a:ext cx="397" cy="169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Line 20"/>
          <xdr:cNvSpPr>
            <a:spLocks/>
          </xdr:cNvSpPr>
        </xdr:nvSpPr>
        <xdr:spPr>
          <a:xfrm flipH="1">
            <a:off x="446" y="220"/>
            <a:ext cx="382" cy="4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1"/>
          <xdr:cNvSpPr>
            <a:spLocks/>
          </xdr:cNvSpPr>
        </xdr:nvSpPr>
        <xdr:spPr>
          <a:xfrm flipH="1">
            <a:off x="427" y="170"/>
            <a:ext cx="466" cy="5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2"/>
          <xdr:cNvSpPr>
            <a:spLocks/>
          </xdr:cNvSpPr>
        </xdr:nvSpPr>
        <xdr:spPr>
          <a:xfrm flipH="1">
            <a:off x="484" y="221"/>
            <a:ext cx="382" cy="4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3"/>
          <xdr:cNvSpPr>
            <a:spLocks/>
          </xdr:cNvSpPr>
        </xdr:nvSpPr>
        <xdr:spPr>
          <a:xfrm>
            <a:off x="446" y="646"/>
            <a:ext cx="3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4"/>
          <xdr:cNvSpPr>
            <a:spLocks/>
          </xdr:cNvSpPr>
        </xdr:nvSpPr>
        <xdr:spPr>
          <a:xfrm>
            <a:off x="828" y="221"/>
            <a:ext cx="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5"/>
          <xdr:cNvSpPr>
            <a:spLocks/>
          </xdr:cNvSpPr>
        </xdr:nvSpPr>
        <xdr:spPr>
          <a:xfrm>
            <a:off x="781" y="272"/>
            <a:ext cx="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6"/>
          <xdr:cNvSpPr>
            <a:spLocks/>
          </xdr:cNvSpPr>
        </xdr:nvSpPr>
        <xdr:spPr>
          <a:xfrm>
            <a:off x="721" y="340"/>
            <a:ext cx="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0"/>
          <xdr:cNvSpPr>
            <a:spLocks/>
          </xdr:cNvSpPr>
        </xdr:nvSpPr>
        <xdr:spPr>
          <a:xfrm>
            <a:off x="484" y="646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31"/>
          <xdr:cNvSpPr>
            <a:spLocks/>
          </xdr:cNvSpPr>
        </xdr:nvSpPr>
        <xdr:spPr>
          <a:xfrm>
            <a:off x="499" y="629"/>
            <a:ext cx="7" cy="17"/>
          </a:xfrm>
          <a:custGeom>
            <a:pathLst>
              <a:path h="17" w="11">
                <a:moveTo>
                  <a:pt x="0" y="0"/>
                </a:moveTo>
                <a:cubicBezTo>
                  <a:pt x="3" y="2"/>
                  <a:pt x="7" y="5"/>
                  <a:pt x="9" y="8"/>
                </a:cubicBezTo>
                <a:cubicBezTo>
                  <a:pt x="11" y="11"/>
                  <a:pt x="11" y="14"/>
                  <a:pt x="11" y="1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32"/>
          <xdr:cNvSpPr txBox="1">
            <a:spLocks noChangeArrowheads="1"/>
          </xdr:cNvSpPr>
        </xdr:nvSpPr>
        <xdr:spPr>
          <a:xfrm>
            <a:off x="516" y="619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a</a:t>
            </a:r>
          </a:p>
        </xdr:txBody>
      </xdr:sp>
      <xdr:sp>
        <xdr:nvSpPr>
          <xdr:cNvPr id="19" name="Line 39"/>
          <xdr:cNvSpPr>
            <a:spLocks/>
          </xdr:cNvSpPr>
        </xdr:nvSpPr>
        <xdr:spPr>
          <a:xfrm flipH="1">
            <a:off x="754" y="221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"/>
          <xdr:cNvSpPr>
            <a:spLocks/>
          </xdr:cNvSpPr>
        </xdr:nvSpPr>
        <xdr:spPr>
          <a:xfrm flipV="1">
            <a:off x="770" y="221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41"/>
          <xdr:cNvSpPr>
            <a:spLocks/>
          </xdr:cNvSpPr>
        </xdr:nvSpPr>
        <xdr:spPr>
          <a:xfrm flipH="1">
            <a:off x="772" y="278"/>
            <a:ext cx="24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44"/>
          <xdr:cNvSpPr txBox="1">
            <a:spLocks noChangeArrowheads="1"/>
          </xdr:cNvSpPr>
        </xdr:nvSpPr>
        <xdr:spPr>
          <a:xfrm>
            <a:off x="741" y="243"/>
            <a:ext cx="3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D/2</a:t>
            </a:r>
          </a:p>
        </xdr:txBody>
      </xdr:sp>
      <xdr:sp>
        <xdr:nvSpPr>
          <xdr:cNvPr id="23" name="Line 45"/>
          <xdr:cNvSpPr>
            <a:spLocks/>
          </xdr:cNvSpPr>
        </xdr:nvSpPr>
        <xdr:spPr>
          <a:xfrm>
            <a:off x="560" y="221"/>
            <a:ext cx="0" cy="1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46"/>
          <xdr:cNvSpPr txBox="1">
            <a:spLocks noChangeArrowheads="1"/>
          </xdr:cNvSpPr>
        </xdr:nvSpPr>
        <xdr:spPr>
          <a:xfrm>
            <a:off x="537" y="278"/>
            <a:ext cx="2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25" name="Line 47"/>
          <xdr:cNvSpPr>
            <a:spLocks/>
          </xdr:cNvSpPr>
        </xdr:nvSpPr>
        <xdr:spPr>
          <a:xfrm>
            <a:off x="974" y="272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8"/>
          <xdr:cNvSpPr>
            <a:spLocks/>
          </xdr:cNvSpPr>
        </xdr:nvSpPr>
        <xdr:spPr>
          <a:xfrm>
            <a:off x="974" y="340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9"/>
          <xdr:cNvSpPr>
            <a:spLocks/>
          </xdr:cNvSpPr>
        </xdr:nvSpPr>
        <xdr:spPr>
          <a:xfrm>
            <a:off x="1009" y="272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50"/>
          <xdr:cNvSpPr txBox="1">
            <a:spLocks noChangeArrowheads="1"/>
          </xdr:cNvSpPr>
        </xdr:nvSpPr>
        <xdr:spPr>
          <a:xfrm>
            <a:off x="968" y="279"/>
            <a:ext cx="4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Loch</a:t>
            </a:r>
          </a:p>
        </xdr:txBody>
      </xdr:sp>
      <xdr:sp>
        <xdr:nvSpPr>
          <xdr:cNvPr id="29" name="Line 57"/>
          <xdr:cNvSpPr>
            <a:spLocks/>
          </xdr:cNvSpPr>
        </xdr:nvSpPr>
        <xdr:spPr>
          <a:xfrm flipH="1">
            <a:off x="400" y="646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80"/>
          <xdr:cNvSpPr>
            <a:spLocks/>
          </xdr:cNvSpPr>
        </xdr:nvSpPr>
        <xdr:spPr>
          <a:xfrm>
            <a:off x="562" y="558"/>
            <a:ext cx="23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1"/>
          <xdr:cNvSpPr>
            <a:spLocks/>
          </xdr:cNvSpPr>
        </xdr:nvSpPr>
        <xdr:spPr>
          <a:xfrm>
            <a:off x="516" y="521"/>
            <a:ext cx="23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82"/>
          <xdr:cNvSpPr txBox="1">
            <a:spLocks noChangeArrowheads="1"/>
          </xdr:cNvSpPr>
        </xdr:nvSpPr>
        <xdr:spPr>
          <a:xfrm>
            <a:off x="530" y="536"/>
            <a:ext cx="5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Brett</a:t>
            </a:r>
          </a:p>
        </xdr:txBody>
      </xdr:sp>
      <xdr:sp>
        <xdr:nvSpPr>
          <xdr:cNvPr id="33" name="Line 83"/>
          <xdr:cNvSpPr>
            <a:spLocks/>
          </xdr:cNvSpPr>
        </xdr:nvSpPr>
        <xdr:spPr>
          <a:xfrm>
            <a:off x="446" y="680"/>
            <a:ext cx="0" cy="3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84"/>
          <xdr:cNvSpPr>
            <a:spLocks/>
          </xdr:cNvSpPr>
        </xdr:nvSpPr>
        <xdr:spPr>
          <a:xfrm>
            <a:off x="446" y="672"/>
            <a:ext cx="0" cy="43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85"/>
          <xdr:cNvSpPr>
            <a:spLocks/>
          </xdr:cNvSpPr>
        </xdr:nvSpPr>
        <xdr:spPr>
          <a:xfrm>
            <a:off x="825" y="170"/>
            <a:ext cx="0" cy="4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86"/>
          <xdr:cNvSpPr>
            <a:spLocks/>
          </xdr:cNvSpPr>
        </xdr:nvSpPr>
        <xdr:spPr>
          <a:xfrm>
            <a:off x="826" y="153"/>
            <a:ext cx="0" cy="53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87"/>
          <xdr:cNvSpPr>
            <a:spLocks/>
          </xdr:cNvSpPr>
        </xdr:nvSpPr>
        <xdr:spPr>
          <a:xfrm flipV="1">
            <a:off x="828" y="136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88"/>
          <xdr:cNvSpPr>
            <a:spLocks/>
          </xdr:cNvSpPr>
        </xdr:nvSpPr>
        <xdr:spPr>
          <a:xfrm flipV="1">
            <a:off x="866" y="136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89"/>
          <xdr:cNvSpPr>
            <a:spLocks/>
          </xdr:cNvSpPr>
        </xdr:nvSpPr>
        <xdr:spPr>
          <a:xfrm flipH="1">
            <a:off x="866" y="1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90"/>
          <xdr:cNvSpPr>
            <a:spLocks/>
          </xdr:cNvSpPr>
        </xdr:nvSpPr>
        <xdr:spPr>
          <a:xfrm flipH="1">
            <a:off x="787" y="1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91"/>
          <xdr:cNvSpPr txBox="1">
            <a:spLocks noChangeArrowheads="1"/>
          </xdr:cNvSpPr>
        </xdr:nvSpPr>
        <xdr:spPr>
          <a:xfrm>
            <a:off x="838" y="141"/>
            <a:ext cx="2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42" name="Line 92"/>
          <xdr:cNvSpPr>
            <a:spLocks/>
          </xdr:cNvSpPr>
        </xdr:nvSpPr>
        <xdr:spPr>
          <a:xfrm>
            <a:off x="802" y="332"/>
            <a:ext cx="33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93"/>
          <xdr:cNvSpPr>
            <a:spLocks/>
          </xdr:cNvSpPr>
        </xdr:nvSpPr>
        <xdr:spPr>
          <a:xfrm>
            <a:off x="472" y="652"/>
            <a:ext cx="9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94"/>
          <xdr:cNvSpPr>
            <a:spLocks/>
          </xdr:cNvSpPr>
        </xdr:nvSpPr>
        <xdr:spPr>
          <a:xfrm flipV="1">
            <a:off x="517" y="352"/>
            <a:ext cx="306" cy="3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Box 95"/>
          <xdr:cNvSpPr txBox="1">
            <a:spLocks noChangeArrowheads="1"/>
          </xdr:cNvSpPr>
        </xdr:nvSpPr>
        <xdr:spPr>
          <a:xfrm>
            <a:off x="655" y="536"/>
            <a:ext cx="4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Fuß</a:t>
            </a:r>
          </a:p>
        </xdr:txBody>
      </xdr:sp>
      <xdr:sp>
        <xdr:nvSpPr>
          <xdr:cNvPr id="46" name="Line 96"/>
          <xdr:cNvSpPr>
            <a:spLocks/>
          </xdr:cNvSpPr>
        </xdr:nvSpPr>
        <xdr:spPr>
          <a:xfrm>
            <a:off x="852" y="225"/>
            <a:ext cx="102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97"/>
          <xdr:cNvSpPr>
            <a:spLocks/>
          </xdr:cNvSpPr>
        </xdr:nvSpPr>
        <xdr:spPr>
          <a:xfrm flipV="1">
            <a:off x="824" y="265"/>
            <a:ext cx="76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Box 98"/>
          <xdr:cNvSpPr txBox="1">
            <a:spLocks noChangeArrowheads="1"/>
          </xdr:cNvSpPr>
        </xdr:nvSpPr>
        <xdr:spPr>
          <a:xfrm>
            <a:off x="856" y="307"/>
            <a:ext cx="4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Loch</a:t>
            </a:r>
          </a:p>
        </xdr:txBody>
      </xdr:sp>
      <xdr:sp>
        <xdr:nvSpPr>
          <xdr:cNvPr id="49" name="Line 99"/>
          <xdr:cNvSpPr>
            <a:spLocks/>
          </xdr:cNvSpPr>
        </xdr:nvSpPr>
        <xdr:spPr>
          <a:xfrm flipV="1">
            <a:off x="552" y="299"/>
            <a:ext cx="384" cy="4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TextBox 100"/>
          <xdr:cNvSpPr txBox="1">
            <a:spLocks noChangeArrowheads="1"/>
          </xdr:cNvSpPr>
        </xdr:nvSpPr>
        <xdr:spPr>
          <a:xfrm>
            <a:off x="769" y="483"/>
            <a:ext cx="4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Brett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3"/>
  <sheetViews>
    <sheetView tabSelected="1" workbookViewId="0" topLeftCell="A1">
      <selection activeCell="B47" sqref="B47"/>
    </sheetView>
  </sheetViews>
  <sheetFormatPr defaultColWidth="11.421875" defaultRowHeight="15" customHeight="1"/>
  <cols>
    <col min="1" max="1" width="21.421875" style="0" customWidth="1"/>
    <col min="2" max="4" width="7.7109375" style="0" customWidth="1"/>
  </cols>
  <sheetData>
    <row r="4" spans="2:4" ht="15" customHeight="1">
      <c r="B4" s="2" t="s">
        <v>13</v>
      </c>
      <c r="C4" s="2" t="s">
        <v>14</v>
      </c>
      <c r="D4" s="14">
        <v>1156</v>
      </c>
    </row>
    <row r="5" spans="2:4" ht="15" customHeight="1">
      <c r="B5" s="2" t="s">
        <v>12</v>
      </c>
      <c r="C5" s="2" t="s">
        <v>0</v>
      </c>
      <c r="D5" s="15">
        <v>11.2</v>
      </c>
    </row>
    <row r="6" spans="2:4" ht="15" customHeight="1">
      <c r="B6" s="2" t="s">
        <v>16</v>
      </c>
      <c r="C6" s="2" t="s">
        <v>0</v>
      </c>
      <c r="D6" s="14">
        <v>7.5</v>
      </c>
    </row>
    <row r="7" spans="2:4" ht="15" customHeight="1">
      <c r="B7" s="2" t="s">
        <v>15</v>
      </c>
      <c r="C7" s="2" t="s">
        <v>0</v>
      </c>
      <c r="D7" s="14">
        <v>3</v>
      </c>
    </row>
    <row r="8" spans="2:4" ht="15" customHeight="1">
      <c r="B8" s="2" t="s">
        <v>26</v>
      </c>
      <c r="C8" s="2" t="s">
        <v>0</v>
      </c>
      <c r="D8" s="14">
        <v>21.5</v>
      </c>
    </row>
    <row r="9" spans="2:4" ht="15" customHeight="1">
      <c r="B9" s="2" t="s">
        <v>56</v>
      </c>
      <c r="C9" s="2" t="s">
        <v>0</v>
      </c>
      <c r="D9" s="14">
        <v>1</v>
      </c>
    </row>
    <row r="10" spans="2:4" ht="15" customHeight="1">
      <c r="B10" s="2" t="s">
        <v>52</v>
      </c>
      <c r="C10" s="2" t="s">
        <v>0</v>
      </c>
      <c r="D10" s="21">
        <v>22.943399841132482</v>
      </c>
    </row>
    <row r="11" spans="2:4" ht="15" customHeight="1">
      <c r="B11" s="2" t="s">
        <v>53</v>
      </c>
      <c r="C11" s="2" t="s">
        <v>0</v>
      </c>
      <c r="D11" s="14">
        <v>10</v>
      </c>
    </row>
    <row r="12" spans="2:4" ht="15" customHeight="1">
      <c r="B12" s="2" t="s">
        <v>54</v>
      </c>
      <c r="C12" s="2" t="s">
        <v>0</v>
      </c>
      <c r="D12" s="14">
        <v>2</v>
      </c>
    </row>
    <row r="13" spans="2:4" ht="15" customHeight="1">
      <c r="B13" s="2" t="s">
        <v>55</v>
      </c>
      <c r="C13" s="2" t="s">
        <v>0</v>
      </c>
      <c r="D13" s="14">
        <v>3</v>
      </c>
    </row>
    <row r="14" spans="2:4" ht="15" customHeight="1">
      <c r="B14" s="3" t="s">
        <v>38</v>
      </c>
      <c r="C14" s="2" t="s">
        <v>39</v>
      </c>
      <c r="D14" s="14">
        <v>0.624</v>
      </c>
    </row>
    <row r="15" spans="2:4" ht="15" customHeight="1">
      <c r="B15" s="3" t="s">
        <v>2</v>
      </c>
      <c r="C15" s="2" t="s">
        <v>3</v>
      </c>
      <c r="D15" s="14">
        <v>45</v>
      </c>
    </row>
    <row r="16" spans="2:4" ht="15" customHeight="1">
      <c r="B16" s="3" t="s">
        <v>1</v>
      </c>
      <c r="C16" s="2" t="s">
        <v>3</v>
      </c>
      <c r="D16">
        <f>90-D15</f>
        <v>45</v>
      </c>
    </row>
    <row r="18" spans="2:4" ht="15" customHeight="1">
      <c r="B18" s="4" t="s">
        <v>44</v>
      </c>
      <c r="C18" s="2" t="s">
        <v>0</v>
      </c>
      <c r="D18" s="1">
        <f>D35</f>
        <v>25.414213562373096</v>
      </c>
    </row>
    <row r="19" spans="2:4" ht="15" customHeight="1">
      <c r="B19" s="4" t="s">
        <v>27</v>
      </c>
      <c r="C19" s="2" t="s">
        <v>0</v>
      </c>
      <c r="D19" s="1">
        <v>0</v>
      </c>
    </row>
    <row r="20" spans="2:4" ht="15" customHeight="1">
      <c r="B20" s="4" t="s">
        <v>31</v>
      </c>
      <c r="C20" s="2" t="s">
        <v>0</v>
      </c>
      <c r="D20" s="1">
        <f>D6/2/COS(D16*PI()/180)</f>
        <v>5.303300858899106</v>
      </c>
    </row>
    <row r="21" spans="2:4" ht="15" customHeight="1">
      <c r="B21" s="4" t="s">
        <v>51</v>
      </c>
      <c r="C21" s="2" t="s">
        <v>0</v>
      </c>
      <c r="D21" s="1">
        <f>D10-D20</f>
        <v>17.640098982233376</v>
      </c>
    </row>
    <row r="22" spans="2:4" ht="15" customHeight="1">
      <c r="B22" s="2" t="s">
        <v>4</v>
      </c>
      <c r="C22" s="2" t="s">
        <v>0</v>
      </c>
      <c r="D22" s="1">
        <f>D12/COS(D16*PI()/180)</f>
        <v>2.82842712474619</v>
      </c>
    </row>
    <row r="23" spans="2:9" ht="15" customHeight="1">
      <c r="B23" s="4"/>
      <c r="C23" s="2"/>
      <c r="D23" s="1"/>
      <c r="F23" s="22" t="s">
        <v>57</v>
      </c>
      <c r="G23" s="22"/>
      <c r="H23" s="22"/>
      <c r="I23" s="22"/>
    </row>
    <row r="24" spans="1:12" ht="15" customHeight="1">
      <c r="A24" t="s">
        <v>28</v>
      </c>
      <c r="B24" s="4" t="s">
        <v>37</v>
      </c>
      <c r="C24" s="2" t="s">
        <v>5</v>
      </c>
      <c r="D24">
        <f>D4</f>
        <v>1156</v>
      </c>
      <c r="G24" s="7" t="s">
        <v>6</v>
      </c>
      <c r="H24" s="8" t="s">
        <v>7</v>
      </c>
      <c r="I24" s="12" t="s">
        <v>43</v>
      </c>
      <c r="J24" s="12" t="s">
        <v>10</v>
      </c>
      <c r="K24" s="8" t="s">
        <v>11</v>
      </c>
      <c r="L24" s="12" t="s">
        <v>42</v>
      </c>
    </row>
    <row r="25" spans="2:12" ht="15" customHeight="1">
      <c r="B25" s="4" t="s">
        <v>23</v>
      </c>
      <c r="C25" s="2" t="s">
        <v>0</v>
      </c>
      <c r="D25" s="1">
        <f>D5</f>
        <v>11.2</v>
      </c>
      <c r="G25" s="9" t="s">
        <v>8</v>
      </c>
      <c r="H25" s="9" t="s">
        <v>9</v>
      </c>
      <c r="I25" s="13" t="s">
        <v>9</v>
      </c>
      <c r="J25" s="9" t="s">
        <v>18</v>
      </c>
      <c r="K25" s="9" t="s">
        <v>19</v>
      </c>
      <c r="L25" s="9" t="s">
        <v>19</v>
      </c>
    </row>
    <row r="26" spans="2:12" ht="15" customHeight="1">
      <c r="B26" s="4" t="s">
        <v>32</v>
      </c>
      <c r="C26" s="2" t="s">
        <v>0</v>
      </c>
      <c r="D26" s="1">
        <v>0</v>
      </c>
      <c r="F26" t="s">
        <v>28</v>
      </c>
      <c r="G26">
        <v>1</v>
      </c>
      <c r="H26" s="1">
        <f>D25</f>
        <v>11.2</v>
      </c>
      <c r="I26" s="1">
        <f>D26</f>
        <v>0</v>
      </c>
      <c r="J26">
        <f>D4</f>
        <v>1156</v>
      </c>
      <c r="K26" s="6">
        <f>H26*J26</f>
        <v>12947.199999999999</v>
      </c>
      <c r="L26" s="6">
        <f>I26*J26</f>
        <v>0</v>
      </c>
    </row>
    <row r="27" spans="2:12" ht="15" customHeight="1">
      <c r="B27" s="4"/>
      <c r="C27" s="2"/>
      <c r="F27" t="s">
        <v>29</v>
      </c>
      <c r="G27">
        <v>2</v>
      </c>
      <c r="H27" s="1">
        <f>D30</f>
        <v>21.052496756803528</v>
      </c>
      <c r="I27" s="1">
        <f>D31*-1</f>
        <v>-4.361716805569566</v>
      </c>
      <c r="J27" s="6">
        <f>D29</f>
        <v>286.33363001733335</v>
      </c>
      <c r="K27" s="6">
        <f>H27*J27</f>
        <v>6028.037817303692</v>
      </c>
      <c r="L27" s="6">
        <f>I27*J27</f>
        <v>-1248.9062060463411</v>
      </c>
    </row>
    <row r="28" spans="1:12" ht="15" customHeight="1">
      <c r="A28" t="s">
        <v>29</v>
      </c>
      <c r="B28" s="2" t="s">
        <v>24</v>
      </c>
      <c r="C28" s="2" t="s">
        <v>5</v>
      </c>
      <c r="D28" s="6">
        <f>D10*D11*D12</f>
        <v>458.8679968226496</v>
      </c>
      <c r="F28" t="s">
        <v>30</v>
      </c>
      <c r="G28" s="5">
        <v>3</v>
      </c>
      <c r="H28" s="10">
        <f>D35</f>
        <v>25.414213562373096</v>
      </c>
      <c r="I28" s="10">
        <f>D36</f>
        <v>0</v>
      </c>
      <c r="J28" s="11">
        <f>D34*-1</f>
        <v>-24.95123058069738</v>
      </c>
      <c r="K28" s="11">
        <f>H28*J28</f>
        <v>-634.1159026218577</v>
      </c>
      <c r="L28" s="11">
        <f>I28*J28</f>
        <v>0</v>
      </c>
    </row>
    <row r="29" spans="2:12" ht="15" customHeight="1">
      <c r="B29" s="4" t="s">
        <v>37</v>
      </c>
      <c r="C29" s="2" t="s">
        <v>40</v>
      </c>
      <c r="D29" s="6">
        <f>D14*D28</f>
        <v>286.33363001733335</v>
      </c>
      <c r="J29" s="6">
        <f>SUM(J26:J28)</f>
        <v>1417.3823994366358</v>
      </c>
      <c r="K29" s="6">
        <f>SUM(K26:K28)</f>
        <v>18341.121914681833</v>
      </c>
      <c r="L29" s="6">
        <f>SUM(L26:L28)</f>
        <v>-1248.9062060463411</v>
      </c>
    </row>
    <row r="30" spans="2:4" ht="15" customHeight="1">
      <c r="B30" s="2" t="s">
        <v>25</v>
      </c>
      <c r="C30" s="2" t="s">
        <v>0</v>
      </c>
      <c r="D30" s="1">
        <f>D35-D31/TAN(D15*PI()/180)</f>
        <v>21.052496756803528</v>
      </c>
    </row>
    <row r="31" spans="2:4" ht="15" customHeight="1">
      <c r="B31" s="2" t="s">
        <v>33</v>
      </c>
      <c r="C31" s="2" t="s">
        <v>0</v>
      </c>
      <c r="D31" s="1">
        <f>(0.5*D10*SIN(D15*PI()/180)-D6/2)</f>
        <v>4.361716805569566</v>
      </c>
    </row>
    <row r="32" spans="2:4" ht="15" customHeight="1">
      <c r="B32" s="2"/>
      <c r="C32" s="2"/>
      <c r="D32" s="1"/>
    </row>
    <row r="33" spans="1:4" ht="15" customHeight="1">
      <c r="A33" t="s">
        <v>30</v>
      </c>
      <c r="B33" s="4" t="s">
        <v>36</v>
      </c>
      <c r="C33" s="2" t="s">
        <v>40</v>
      </c>
      <c r="D33" s="6">
        <f>2*D13^2*PI()/4*D22</f>
        <v>39.98594644342529</v>
      </c>
    </row>
    <row r="34" spans="2:4" ht="15" customHeight="1">
      <c r="B34" s="4" t="s">
        <v>41</v>
      </c>
      <c r="C34" s="2" t="s">
        <v>40</v>
      </c>
      <c r="D34" s="6">
        <f>D33*D14</f>
        <v>24.95123058069738</v>
      </c>
    </row>
    <row r="35" spans="2:4" ht="15" customHeight="1">
      <c r="B35" s="4" t="s">
        <v>34</v>
      </c>
      <c r="C35" s="2" t="s">
        <v>0</v>
      </c>
      <c r="D35" s="1">
        <f>D8+D7/2*TAN(D16*PI()/180)+D12/COS(D16*PI()/180)/2+D9</f>
        <v>25.414213562373096</v>
      </c>
    </row>
    <row r="36" spans="2:4" ht="15" customHeight="1">
      <c r="B36" s="2" t="s">
        <v>35</v>
      </c>
      <c r="C36" s="2" t="s">
        <v>0</v>
      </c>
      <c r="D36" s="1">
        <v>0</v>
      </c>
    </row>
    <row r="37" spans="1:4" ht="15" customHeight="1">
      <c r="A37" t="s">
        <v>50</v>
      </c>
      <c r="B37" s="18" t="s">
        <v>49</v>
      </c>
      <c r="C37" s="19" t="s">
        <v>48</v>
      </c>
      <c r="D37" s="20">
        <f>D38-D39</f>
        <v>0.0006433148739741767</v>
      </c>
    </row>
    <row r="38" spans="1:4" ht="15" customHeight="1">
      <c r="A38" t="s">
        <v>58</v>
      </c>
      <c r="B38" s="2" t="s">
        <v>47</v>
      </c>
      <c r="C38" s="2" t="s">
        <v>0</v>
      </c>
      <c r="D38" s="1">
        <f>D35-D21*COS(D15*PI()/180)</f>
        <v>12.94077995123396</v>
      </c>
    </row>
    <row r="39" spans="1:4" ht="15" customHeight="1">
      <c r="A39" t="s">
        <v>59</v>
      </c>
      <c r="B39" s="17" t="s">
        <v>45</v>
      </c>
      <c r="C39" s="2" t="s">
        <v>0</v>
      </c>
      <c r="D39" s="16">
        <f>K29/J29</f>
        <v>12.940136636359986</v>
      </c>
    </row>
    <row r="40" spans="2:4" ht="15" customHeight="1">
      <c r="B40" s="17" t="s">
        <v>46</v>
      </c>
      <c r="C40" s="2" t="s">
        <v>0</v>
      </c>
      <c r="D40" s="16">
        <f>L29/J29</f>
        <v>-0.8811356811984835</v>
      </c>
    </row>
    <row r="43" ht="15" customHeight="1">
      <c r="L43" s="6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5"/>
  <sheetViews>
    <sheetView workbookViewId="0" topLeftCell="A43">
      <selection activeCell="H16" sqref="H16"/>
    </sheetView>
  </sheetViews>
  <sheetFormatPr defaultColWidth="11.421875" defaultRowHeight="15" customHeight="1"/>
  <cols>
    <col min="2" max="4" width="7.7109375" style="0" customWidth="1"/>
  </cols>
  <sheetData>
    <row r="4" spans="2:4" ht="15" customHeight="1">
      <c r="B4" s="2" t="s">
        <v>13</v>
      </c>
      <c r="C4" s="2" t="s">
        <v>14</v>
      </c>
      <c r="D4" s="14">
        <v>418</v>
      </c>
    </row>
    <row r="5" spans="2:4" ht="15" customHeight="1">
      <c r="B5" s="2" t="s">
        <v>12</v>
      </c>
      <c r="C5" s="2" t="s">
        <v>0</v>
      </c>
      <c r="D5" s="15">
        <v>10.9</v>
      </c>
    </row>
    <row r="6" spans="2:4" ht="15" customHeight="1">
      <c r="B6" s="2" t="s">
        <v>16</v>
      </c>
      <c r="C6" s="2" t="s">
        <v>0</v>
      </c>
      <c r="D6" s="14">
        <v>7.5</v>
      </c>
    </row>
    <row r="7" spans="2:4" ht="15" customHeight="1">
      <c r="B7" s="2" t="s">
        <v>15</v>
      </c>
      <c r="C7" s="2" t="s">
        <v>0</v>
      </c>
      <c r="D7" s="14">
        <v>3</v>
      </c>
    </row>
    <row r="8" spans="2:4" ht="15" customHeight="1">
      <c r="B8" s="2" t="s">
        <v>26</v>
      </c>
      <c r="C8" s="2" t="s">
        <v>0</v>
      </c>
      <c r="D8" s="14">
        <v>21.5</v>
      </c>
    </row>
    <row r="9" spans="2:4" ht="15" customHeight="1">
      <c r="B9" s="2"/>
      <c r="C9" s="2"/>
      <c r="D9" s="14"/>
    </row>
    <row r="10" spans="2:4" ht="15" customHeight="1">
      <c r="B10" s="2" t="s">
        <v>20</v>
      </c>
      <c r="C10" s="2" t="s">
        <v>0</v>
      </c>
      <c r="D10" s="15">
        <v>22.9</v>
      </c>
    </row>
    <row r="11" spans="2:4" ht="15" customHeight="1">
      <c r="B11" s="2" t="s">
        <v>21</v>
      </c>
      <c r="C11" s="2" t="s">
        <v>0</v>
      </c>
      <c r="D11" s="14">
        <v>10</v>
      </c>
    </row>
    <row r="12" spans="2:4" ht="15" customHeight="1">
      <c r="B12" s="2" t="s">
        <v>22</v>
      </c>
      <c r="C12" s="2" t="s">
        <v>0</v>
      </c>
      <c r="D12" s="14">
        <v>2</v>
      </c>
    </row>
    <row r="13" spans="2:4" ht="15" customHeight="1">
      <c r="B13" s="2" t="s">
        <v>17</v>
      </c>
      <c r="C13" s="2" t="s">
        <v>0</v>
      </c>
      <c r="D13" s="14">
        <v>3</v>
      </c>
    </row>
    <row r="14" spans="2:4" ht="15" customHeight="1">
      <c r="B14" s="3" t="s">
        <v>38</v>
      </c>
      <c r="C14" s="2" t="s">
        <v>39</v>
      </c>
      <c r="D14" s="14">
        <v>0.75</v>
      </c>
    </row>
    <row r="15" spans="2:4" ht="15" customHeight="1">
      <c r="B15" s="3" t="s">
        <v>2</v>
      </c>
      <c r="C15" s="2" t="s">
        <v>3</v>
      </c>
      <c r="D15" s="14">
        <v>45</v>
      </c>
    </row>
    <row r="16" spans="2:4" ht="15" customHeight="1">
      <c r="B16" s="3" t="s">
        <v>1</v>
      </c>
      <c r="C16" s="2" t="s">
        <v>3</v>
      </c>
      <c r="D16">
        <f>90-D15</f>
        <v>45</v>
      </c>
    </row>
    <row r="18" spans="2:4" ht="15" customHeight="1">
      <c r="B18" s="4" t="s">
        <v>44</v>
      </c>
      <c r="C18" s="2" t="s">
        <v>0</v>
      </c>
      <c r="D18" s="1">
        <f>D35</f>
        <v>24.414213562373096</v>
      </c>
    </row>
    <row r="19" spans="2:4" ht="15" customHeight="1">
      <c r="B19" s="4" t="s">
        <v>27</v>
      </c>
      <c r="C19" s="2" t="s">
        <v>0</v>
      </c>
      <c r="D19" s="1">
        <v>0</v>
      </c>
    </row>
    <row r="20" spans="2:4" ht="15" customHeight="1">
      <c r="B20" s="4" t="s">
        <v>31</v>
      </c>
      <c r="C20" s="2" t="s">
        <v>0</v>
      </c>
      <c r="D20" s="1">
        <f>D6/2/COS(D16*PI()/180)</f>
        <v>5.303300858899106</v>
      </c>
    </row>
    <row r="21" spans="2:4" ht="15" customHeight="1">
      <c r="B21" s="4" t="s">
        <v>51</v>
      </c>
      <c r="C21" s="2" t="s">
        <v>0</v>
      </c>
      <c r="D21" s="1">
        <f>D10-D20</f>
        <v>17.596699141100892</v>
      </c>
    </row>
    <row r="22" spans="2:4" ht="15" customHeight="1">
      <c r="B22" s="2" t="s">
        <v>4</v>
      </c>
      <c r="C22" s="2" t="s">
        <v>0</v>
      </c>
      <c r="D22" s="1">
        <f>D12/COS(D16*PI()/180)</f>
        <v>2.82842712474619</v>
      </c>
    </row>
    <row r="23" spans="2:4" ht="15" customHeight="1">
      <c r="B23" s="4"/>
      <c r="C23" s="2"/>
      <c r="D23" s="1"/>
    </row>
    <row r="24" spans="1:4" ht="15" customHeight="1">
      <c r="A24" t="s">
        <v>28</v>
      </c>
      <c r="B24" s="4" t="s">
        <v>37</v>
      </c>
      <c r="C24" s="2" t="s">
        <v>5</v>
      </c>
      <c r="D24">
        <f>D4</f>
        <v>418</v>
      </c>
    </row>
    <row r="25" spans="2:4" ht="15" customHeight="1">
      <c r="B25" s="4" t="s">
        <v>23</v>
      </c>
      <c r="C25" s="2" t="s">
        <v>0</v>
      </c>
      <c r="D25" s="1">
        <f>D5</f>
        <v>10.9</v>
      </c>
    </row>
    <row r="26" spans="2:4" ht="15" customHeight="1">
      <c r="B26" s="4" t="s">
        <v>32</v>
      </c>
      <c r="C26" s="2" t="s">
        <v>0</v>
      </c>
      <c r="D26" s="1">
        <v>0</v>
      </c>
    </row>
    <row r="27" spans="2:3" ht="15" customHeight="1">
      <c r="B27" s="4"/>
      <c r="C27" s="2"/>
    </row>
    <row r="28" spans="1:4" ht="15" customHeight="1">
      <c r="A28" t="s">
        <v>29</v>
      </c>
      <c r="B28" s="2" t="s">
        <v>24</v>
      </c>
      <c r="C28" s="2" t="s">
        <v>5</v>
      </c>
      <c r="D28" s="6">
        <f>D10*D11*D12</f>
        <v>458</v>
      </c>
    </row>
    <row r="29" spans="2:4" ht="15" customHeight="1">
      <c r="B29" s="4" t="s">
        <v>37</v>
      </c>
      <c r="C29" s="2" t="s">
        <v>40</v>
      </c>
      <c r="D29" s="6">
        <f>D14*D28</f>
        <v>343.5</v>
      </c>
    </row>
    <row r="30" spans="2:4" ht="15" customHeight="1">
      <c r="B30" s="2" t="s">
        <v>25</v>
      </c>
      <c r="C30" s="2" t="s">
        <v>0</v>
      </c>
      <c r="D30" s="1">
        <f>D35-D31/TAN(D15*PI()/180)</f>
        <v>20.067840917787127</v>
      </c>
    </row>
    <row r="31" spans="2:4" ht="15" customHeight="1">
      <c r="B31" s="2" t="s">
        <v>33</v>
      </c>
      <c r="C31" s="2" t="s">
        <v>0</v>
      </c>
      <c r="D31" s="1">
        <f>(0.5*D10*SIN(D15*PI()/180)-D6/2)</f>
        <v>4.346372644585967</v>
      </c>
    </row>
    <row r="32" spans="2:4" ht="15" customHeight="1">
      <c r="B32" s="2"/>
      <c r="C32" s="2"/>
      <c r="D32" s="1"/>
    </row>
    <row r="33" spans="1:4" ht="15" customHeight="1">
      <c r="A33" t="s">
        <v>30</v>
      </c>
      <c r="B33" s="4" t="s">
        <v>36</v>
      </c>
      <c r="C33" s="2" t="s">
        <v>40</v>
      </c>
      <c r="D33" s="6">
        <f>2*D13^2*PI()/4*D22</f>
        <v>39.98594644342529</v>
      </c>
    </row>
    <row r="34" spans="2:4" ht="15" customHeight="1">
      <c r="B34" s="4" t="s">
        <v>41</v>
      </c>
      <c r="C34" s="2" t="s">
        <v>40</v>
      </c>
      <c r="D34" s="6">
        <f>D33*D14</f>
        <v>29.98945983256897</v>
      </c>
    </row>
    <row r="35" spans="2:4" ht="15" customHeight="1">
      <c r="B35" s="4" t="s">
        <v>34</v>
      </c>
      <c r="C35" s="2" t="s">
        <v>0</v>
      </c>
      <c r="D35" s="1">
        <f>D8+D7/2*TAN(D16*PI()/180)+D12/COS(D16*PI()/180)/2</f>
        <v>24.414213562373096</v>
      </c>
    </row>
    <row r="36" spans="2:4" ht="15" customHeight="1">
      <c r="B36" s="2" t="s">
        <v>35</v>
      </c>
      <c r="C36" s="2" t="s">
        <v>0</v>
      </c>
      <c r="D36" s="1">
        <v>0</v>
      </c>
    </row>
    <row r="37" spans="2:4" ht="15" customHeight="1">
      <c r="B37" s="2"/>
      <c r="C37" s="2"/>
      <c r="D37" s="1">
        <f>D38-D39</f>
        <v>-2.679495301205172</v>
      </c>
    </row>
    <row r="38" spans="2:4" ht="15" customHeight="1">
      <c r="B38" s="2" t="s">
        <v>47</v>
      </c>
      <c r="C38" s="2" t="s">
        <v>0</v>
      </c>
      <c r="D38" s="1">
        <f>D35-D21*COS(D15*PI()/180)</f>
        <v>11.971468273201157</v>
      </c>
    </row>
    <row r="39" spans="2:4" ht="15" customHeight="1">
      <c r="B39" s="17" t="s">
        <v>45</v>
      </c>
      <c r="C39" s="2" t="s">
        <v>0</v>
      </c>
      <c r="D39" s="16">
        <f>J45/I45</f>
        <v>14.65096357440633</v>
      </c>
    </row>
    <row r="40" spans="2:11" ht="15" customHeight="1">
      <c r="B40" s="17" t="s">
        <v>46</v>
      </c>
      <c r="C40" s="2" t="s">
        <v>0</v>
      </c>
      <c r="D40" s="16">
        <f>K45/I45</f>
        <v>-2.0409535084396198</v>
      </c>
      <c r="F40" s="7" t="s">
        <v>6</v>
      </c>
      <c r="G40" s="8" t="s">
        <v>7</v>
      </c>
      <c r="H40" s="12" t="s">
        <v>43</v>
      </c>
      <c r="I40" s="12" t="s">
        <v>10</v>
      </c>
      <c r="J40" s="8" t="s">
        <v>11</v>
      </c>
      <c r="K40" s="12" t="s">
        <v>42</v>
      </c>
    </row>
    <row r="41" spans="6:11" ht="15" customHeight="1">
      <c r="F41" s="9" t="s">
        <v>8</v>
      </c>
      <c r="G41" s="9" t="s">
        <v>9</v>
      </c>
      <c r="H41" s="13" t="s">
        <v>9</v>
      </c>
      <c r="I41" s="9" t="s">
        <v>18</v>
      </c>
      <c r="J41" s="9" t="s">
        <v>19</v>
      </c>
      <c r="K41" s="9" t="s">
        <v>19</v>
      </c>
    </row>
    <row r="42" spans="5:11" ht="15" customHeight="1">
      <c r="E42" t="s">
        <v>28</v>
      </c>
      <c r="F42">
        <v>1</v>
      </c>
      <c r="G42" s="1">
        <f>D25</f>
        <v>10.9</v>
      </c>
      <c r="H42" s="1">
        <f>D26</f>
        <v>0</v>
      </c>
      <c r="I42">
        <f>D4</f>
        <v>418</v>
      </c>
      <c r="J42" s="6">
        <f>G42*I42</f>
        <v>4556.2</v>
      </c>
      <c r="K42" s="6">
        <f>H42*I42</f>
        <v>0</v>
      </c>
    </row>
    <row r="43" spans="5:12" ht="15" customHeight="1">
      <c r="E43" t="s">
        <v>29</v>
      </c>
      <c r="F43">
        <v>2</v>
      </c>
      <c r="G43" s="1">
        <f>D30</f>
        <v>20.067840917787127</v>
      </c>
      <c r="H43" s="1">
        <f>D31*-1</f>
        <v>-4.346372644585967</v>
      </c>
      <c r="I43" s="6">
        <f>D29</f>
        <v>343.5</v>
      </c>
      <c r="J43" s="6">
        <f>G43*I43</f>
        <v>6893.303355259878</v>
      </c>
      <c r="K43" s="6">
        <f>H43*I43</f>
        <v>-1492.9790034152797</v>
      </c>
      <c r="L43" s="6"/>
    </row>
    <row r="44" spans="5:11" ht="15" customHeight="1">
      <c r="E44" t="s">
        <v>30</v>
      </c>
      <c r="F44" s="5">
        <v>3</v>
      </c>
      <c r="G44" s="10">
        <f>D35</f>
        <v>24.414213562373096</v>
      </c>
      <c r="H44" s="10">
        <f>D36</f>
        <v>0</v>
      </c>
      <c r="I44" s="11">
        <f>D34*-1</f>
        <v>-29.98945983256897</v>
      </c>
      <c r="J44" s="11">
        <f>G44*I44</f>
        <v>-732.1690769725485</v>
      </c>
      <c r="K44" s="11">
        <f>H44*I44</f>
        <v>0</v>
      </c>
    </row>
    <row r="45" spans="9:11" ht="15" customHeight="1">
      <c r="I45" s="6">
        <f>SUM(I42:I44)</f>
        <v>731.510540167431</v>
      </c>
      <c r="J45" s="6">
        <f>SUM(J42:J44)</f>
        <v>10717.33427828733</v>
      </c>
      <c r="K45" s="6">
        <f>SUM(K42:K44)</f>
        <v>-1492.9790034152797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5">
      <selection activeCell="M36" sqref="M36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3">
      <selection activeCell="K37" sqref="K37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2"/>
  <oleObjects>
    <oleObject progId="Word.Document.8" shapeId="114727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7">
      <selection activeCell="H39" sqref="H39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Kahlich</dc:creator>
  <cp:keywords/>
  <dc:description/>
  <cp:lastModifiedBy>Kahlich</cp:lastModifiedBy>
  <cp:lastPrinted>2009-12-20T22:01:44Z</cp:lastPrinted>
  <dcterms:created xsi:type="dcterms:W3CDTF">2009-12-12T21:21:48Z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