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44b073bceba60168/Dokumente/Motorrad/"/>
    </mc:Choice>
  </mc:AlternateContent>
  <xr:revisionPtr revIDLastSave="0" documentId="8_{37708C7B-3564-4AB1-B455-DBFF7083988F}" xr6:coauthVersionLast="47" xr6:coauthVersionMax="47" xr10:uidLastSave="{00000000-0000-0000-0000-000000000000}"/>
  <bookViews>
    <workbookView xWindow="-120" yWindow="-120" windowWidth="29040" windowHeight="15720" activeTab="1" xr2:uid="{6E4C1F72-7BAA-4D40-982F-680CF0A68C0B}"/>
  </bookViews>
  <sheets>
    <sheet name="Lies Mich" sheetId="4" r:id="rId1"/>
    <sheet name="Kammscher Kreis - interaktiv" sheetId="1" r:id="rId2"/>
    <sheet name="Hilfstabelle" sheetId="2" state="hidden" r:id="rId3"/>
    <sheet name="Berechnungsbeispiel" sheetId="3" r:id="rId4"/>
  </sheets>
  <definedNames>
    <definedName name="_xlnm.Print_Area" localSheetId="1">'Kammscher Kreis - interaktiv'!$B$1:$N$29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E24" i="1" s="1"/>
  <c r="E18" i="1"/>
  <c r="E23" i="1" s="1"/>
  <c r="M11" i="2"/>
  <c r="G18" i="1" s="1"/>
  <c r="E22" i="1" s="1"/>
  <c r="C42" i="2"/>
  <c r="E28" i="1" l="1"/>
  <c r="C4" i="2"/>
  <c r="D13" i="2" s="1"/>
  <c r="D32" i="2"/>
  <c r="E25" i="1"/>
  <c r="J34" i="1" s="1"/>
  <c r="C28" i="2"/>
  <c r="C39" i="2"/>
  <c r="C35" i="2"/>
  <c r="J32" i="1" l="1"/>
  <c r="E27" i="1"/>
  <c r="D14" i="2"/>
  <c r="C17" i="2"/>
  <c r="C19" i="2"/>
  <c r="D11" i="2"/>
  <c r="C10" i="2"/>
  <c r="C8" i="2"/>
  <c r="C23" i="2"/>
  <c r="D16" i="2"/>
  <c r="D17" i="2"/>
  <c r="C11" i="2"/>
  <c r="C21" i="2"/>
  <c r="C13" i="2"/>
  <c r="C12" i="2"/>
  <c r="D23" i="2"/>
  <c r="C15" i="2"/>
  <c r="D24" i="2"/>
  <c r="D9" i="2"/>
  <c r="D18" i="2"/>
  <c r="C16" i="2"/>
  <c r="C20" i="2"/>
  <c r="D12" i="2"/>
  <c r="D10" i="2"/>
  <c r="C14" i="2"/>
  <c r="C9" i="2"/>
  <c r="D20" i="2"/>
  <c r="D22" i="2"/>
  <c r="D8" i="2"/>
  <c r="C22" i="2"/>
  <c r="C24" i="2"/>
  <c r="D21" i="2"/>
  <c r="D19" i="2"/>
  <c r="C18" i="2"/>
  <c r="D15" i="2"/>
  <c r="G31" i="2"/>
  <c r="G32" i="2" s="1"/>
  <c r="G39" i="2"/>
  <c r="C46" i="2"/>
  <c r="H32" i="2"/>
  <c r="H38" i="2"/>
  <c r="H39" i="2" s="1"/>
  <c r="D46" i="2"/>
  <c r="K46" i="2" l="1"/>
  <c r="L46" i="2"/>
  <c r="H46" i="2"/>
  <c r="G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Volker Kahlich</author>
  </authors>
  <commentList>
    <comment ref="F42" authorId="0" shapeId="0" xr:uid="{15C8C2F2-8DE6-456E-880D-6DB9666B5A35}">
      <text>
        <r>
          <rPr>
            <sz val="9"/>
            <color indexed="81"/>
            <rFont val="Segoe UI"/>
            <family val="2"/>
          </rPr>
          <t>Dient der Symmetrie der automatischen Wertebereich Anpassung der Achsen (ohne würde der Kreis eine Ellipse wenn die Haftgrenze von der Resultierenden überschritten wird)</t>
        </r>
      </text>
    </comment>
    <comment ref="J42" authorId="0" shapeId="0" xr:uid="{64A8D568-192F-4FC5-9B83-488E49E478AD}">
      <text>
        <r>
          <rPr>
            <sz val="9"/>
            <color indexed="81"/>
            <rFont val="Segoe UI"/>
            <family val="2"/>
          </rPr>
          <t>Dient der Symmetrie der automatischen Wertebereich Anpassung der Achsen (ohne würde der Kreis eine Ellipse wenn die Haftgrenze von der Resultierenden überschritten wird)</t>
        </r>
      </text>
    </comment>
  </commentList>
</comments>
</file>

<file path=xl/sharedStrings.xml><?xml version="1.0" encoding="utf-8"?>
<sst xmlns="http://schemas.openxmlformats.org/spreadsheetml/2006/main" count="62" uniqueCount="44">
  <si>
    <t>X</t>
  </si>
  <si>
    <t>Y</t>
  </si>
  <si>
    <t>a</t>
  </si>
  <si>
    <t>FH:</t>
  </si>
  <si>
    <t>[m]</t>
  </si>
  <si>
    <t>[m/s²]</t>
  </si>
  <si>
    <t>[km/h]</t>
  </si>
  <si>
    <t>[kg]</t>
  </si>
  <si>
    <t>Eis</t>
  </si>
  <si>
    <t>Fahrbahnzustand</t>
  </si>
  <si>
    <t>[ - ]</t>
  </si>
  <si>
    <t>Asphalt rauh</t>
  </si>
  <si>
    <t>Asphalt normal</t>
  </si>
  <si>
    <t>Kopfsteinpflaster</t>
  </si>
  <si>
    <t>Asphalt nass</t>
  </si>
  <si>
    <t>Rollsplitt</t>
  </si>
  <si>
    <t>Beschl./Verzögerungskraft</t>
  </si>
  <si>
    <t>Haftreibungskraft</t>
  </si>
  <si>
    <t>Seitenkraft</t>
  </si>
  <si>
    <t>[N]</t>
  </si>
  <si>
    <t>Resultierende Kraft</t>
  </si>
  <si>
    <t>FB:</t>
  </si>
  <si>
    <t>FS:</t>
  </si>
  <si>
    <t>FR:</t>
  </si>
  <si>
    <t>FB projeziert</t>
  </si>
  <si>
    <t>FS projeziert</t>
  </si>
  <si>
    <t>[ ° ]</t>
  </si>
  <si>
    <r>
      <t>Kamm</t>
    </r>
    <r>
      <rPr>
        <b/>
        <i/>
        <sz val="14"/>
        <rFont val="Arial"/>
        <family val="2"/>
      </rPr>
      <t>scher</t>
    </r>
    <r>
      <rPr>
        <b/>
        <sz val="14"/>
        <rFont val="Arial"/>
        <family val="2"/>
      </rPr>
      <t xml:space="preserve"> Kreis Interaktiv</t>
    </r>
  </si>
  <si>
    <t>FR Opos-</t>
  </si>
  <si>
    <t>FR Opos+</t>
  </si>
  <si>
    <t>Rev 1</t>
  </si>
  <si>
    <t>max Geschw. für Kurvenradius</t>
  </si>
  <si>
    <t>Motorrad Schräglage</t>
  </si>
  <si>
    <r>
      <t xml:space="preserve">Masse
</t>
    </r>
    <r>
      <rPr>
        <i/>
        <sz val="10"/>
        <rFont val="Arial"/>
        <family val="2"/>
      </rPr>
      <t>m</t>
    </r>
  </si>
  <si>
    <r>
      <t xml:space="preserve">Geschw.
</t>
    </r>
    <r>
      <rPr>
        <i/>
        <sz val="10"/>
        <rFont val="Arial"/>
        <family val="2"/>
      </rPr>
      <t>v</t>
    </r>
  </si>
  <si>
    <r>
      <t xml:space="preserve">Radius
</t>
    </r>
    <r>
      <rPr>
        <i/>
        <sz val="10"/>
        <rFont val="Arial"/>
        <family val="2"/>
      </rPr>
      <t>r</t>
    </r>
  </si>
  <si>
    <r>
      <t xml:space="preserve">Verzög./
Beschl. </t>
    </r>
    <r>
      <rPr>
        <i/>
        <sz val="10"/>
        <rFont val="Arial"/>
        <family val="2"/>
      </rPr>
      <t>a</t>
    </r>
  </si>
  <si>
    <r>
      <t xml:space="preserve">Haftreib.
Koeff. </t>
    </r>
    <r>
      <rPr>
        <i/>
        <sz val="10"/>
        <rFont val="Aptos Narrow"/>
        <family val="2"/>
      </rPr>
      <t>μ</t>
    </r>
  </si>
  <si>
    <t>entwickelt vom deutschen Kraftfahrzeug- und Motorentechnik Wissenschaftler (siehe Wikipedia 'Wunibald_Kamm')</t>
  </si>
  <si>
    <t>siehe Wikipedia 'Kammscher Kreis'</t>
  </si>
  <si>
    <t>motorradonline, 'Alles-ueber-Schraeglage-schraeg-schraeger-am-schraegsten'</t>
  </si>
  <si>
    <t>Risch, M. R.: Der Kamm’sche Kreis – Wie stark kann man beim Kurvenfahren bremsen,  PdN-Ph. 5/51. Jg. 2002</t>
  </si>
  <si>
    <t>(nur Seitenkräfte - ohne bremsen, beschleunigen)</t>
  </si>
  <si>
    <t>Kammscher Kreis Beispiel: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</si>
</sst>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4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13.5"/>
      <name val="Arial"/>
      <family val="2"/>
    </font>
    <font>
      <sz val="10"/>
      <name val="Segoe UI Variable Text Semibold"/>
    </font>
    <font>
      <sz val="9"/>
      <color indexed="81"/>
      <name val="Segoe UI"/>
      <family val="2"/>
    </font>
    <font>
      <i/>
      <sz val="10"/>
      <color rgb="FF00B050"/>
      <name val="Arial"/>
      <family val="2"/>
    </font>
    <font>
      <i/>
      <sz val="10"/>
      <name val="Arial"/>
      <family val="2"/>
    </font>
    <font>
      <i/>
      <sz val="10"/>
      <name val="Aptos Narrow"/>
      <family val="2"/>
    </font>
    <font>
      <u/>
      <sz val="10"/>
      <color theme="10"/>
      <name val="Arial"/>
      <family val="2"/>
    </font>
    <font>
      <b/>
      <i/>
      <sz val="10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b/>
      <sz val="12"/>
      <color theme="9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4" xfId="0" applyNumberForma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1" fontId="0" fillId="0" borderId="7" xfId="0" applyNumberFormat="1" applyBorder="1"/>
    <xf numFmtId="0" fontId="0" fillId="0" borderId="4" xfId="0" applyBorder="1" applyAlignment="1">
      <alignment horizontal="center"/>
    </xf>
    <xf numFmtId="1" fontId="0" fillId="0" borderId="8" xfId="0" applyNumberFormat="1" applyBorder="1"/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right"/>
    </xf>
    <xf numFmtId="0" fontId="10" fillId="0" borderId="0" xfId="0" applyFont="1"/>
    <xf numFmtId="164" fontId="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3" fillId="0" borderId="0" xfId="0" applyFont="1"/>
    <xf numFmtId="1" fontId="9" fillId="0" borderId="0" xfId="0" applyNumberFormat="1" applyFont="1" applyAlignment="1">
      <alignment horizontal="right"/>
    </xf>
    <xf numFmtId="0" fontId="10" fillId="0" borderId="1" xfId="0" applyFont="1" applyBorder="1" applyAlignment="1">
      <alignment horizontal="right"/>
    </xf>
    <xf numFmtId="1" fontId="0" fillId="0" borderId="6" xfId="0" applyNumberFormat="1" applyBorder="1"/>
    <xf numFmtId="0" fontId="3" fillId="0" borderId="0" xfId="0" applyFont="1"/>
    <xf numFmtId="0" fontId="18" fillId="0" borderId="0" xfId="1"/>
    <xf numFmtId="0" fontId="16" fillId="0" borderId="0" xfId="0" applyFont="1"/>
    <xf numFmtId="1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5" fillId="0" borderId="0" xfId="0" applyFont="1" applyAlignment="1">
      <alignment horizontal="center" vertical="top" wrapText="1"/>
    </xf>
    <xf numFmtId="0" fontId="19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29598946581947"/>
          <c:y val="3.5170828274099952E-2"/>
          <c:w val="0.80430276441272763"/>
          <c:h val="0.83843128691998836"/>
        </c:manualLayout>
      </c:layout>
      <c:scatterChart>
        <c:scatterStyle val="smoothMarker"/>
        <c:varyColors val="0"/>
        <c:ser>
          <c:idx val="0"/>
          <c:order val="0"/>
          <c:tx>
            <c:v>Kammscher Kreis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Hilfstabelle!$C$8:$C$24</c:f>
              <c:numCache>
                <c:formatCode>0</c:formatCode>
                <c:ptCount val="17"/>
                <c:pt idx="0">
                  <c:v>3433.5</c:v>
                </c:pt>
                <c:pt idx="1">
                  <c:v>3172.1403748775028</c:v>
                </c:pt>
                <c:pt idx="2">
                  <c:v>2427.8511332040111</c:v>
                </c:pt>
                <c:pt idx="3">
                  <c:v>1313.9435650255359</c:v>
                </c:pt>
                <c:pt idx="4">
                  <c:v>2.1032736099643734E-13</c:v>
                </c:pt>
                <c:pt idx="5">
                  <c:v>-1313.9435650255355</c:v>
                </c:pt>
                <c:pt idx="6">
                  <c:v>-2427.8511332040107</c:v>
                </c:pt>
                <c:pt idx="7">
                  <c:v>-3172.1403748775028</c:v>
                </c:pt>
                <c:pt idx="8">
                  <c:v>-3433.5</c:v>
                </c:pt>
                <c:pt idx="9">
                  <c:v>-3172.1403748775037</c:v>
                </c:pt>
                <c:pt idx="10">
                  <c:v>-2427.8511332040116</c:v>
                </c:pt>
                <c:pt idx="11">
                  <c:v>-1313.9435650255348</c:v>
                </c:pt>
                <c:pt idx="12">
                  <c:v>-6.3098208298931202E-13</c:v>
                </c:pt>
                <c:pt idx="13">
                  <c:v>1313.9435650255366</c:v>
                </c:pt>
                <c:pt idx="14">
                  <c:v>2427.8511332040102</c:v>
                </c:pt>
                <c:pt idx="15">
                  <c:v>3172.1403748775033</c:v>
                </c:pt>
                <c:pt idx="16">
                  <c:v>3433.5</c:v>
                </c:pt>
              </c:numCache>
            </c:numRef>
          </c:xVal>
          <c:yVal>
            <c:numRef>
              <c:f>Hilfstabelle!$D$8:$D$24</c:f>
              <c:numCache>
                <c:formatCode>0.0</c:formatCode>
                <c:ptCount val="17"/>
                <c:pt idx="0">
                  <c:v>0</c:v>
                </c:pt>
                <c:pt idx="1">
                  <c:v>1313.9435650255357</c:v>
                </c:pt>
                <c:pt idx="2">
                  <c:v>2427.8511332040107</c:v>
                </c:pt>
                <c:pt idx="3">
                  <c:v>3172.1403748775028</c:v>
                </c:pt>
                <c:pt idx="4">
                  <c:v>3433.5</c:v>
                </c:pt>
                <c:pt idx="5">
                  <c:v>3172.1403748775028</c:v>
                </c:pt>
                <c:pt idx="6">
                  <c:v>2427.8511332040111</c:v>
                </c:pt>
                <c:pt idx="7">
                  <c:v>1313.9435650255361</c:v>
                </c:pt>
                <c:pt idx="8">
                  <c:v>4.2065472199287468E-13</c:v>
                </c:pt>
                <c:pt idx="9">
                  <c:v>-1313.9435650255339</c:v>
                </c:pt>
                <c:pt idx="10">
                  <c:v>-2427.8511332040107</c:v>
                </c:pt>
                <c:pt idx="11">
                  <c:v>-3172.1403748775033</c:v>
                </c:pt>
                <c:pt idx="12">
                  <c:v>-3433.5</c:v>
                </c:pt>
                <c:pt idx="13">
                  <c:v>-3172.1403748775028</c:v>
                </c:pt>
                <c:pt idx="14">
                  <c:v>-2427.8511332040116</c:v>
                </c:pt>
                <c:pt idx="15">
                  <c:v>-1313.943565025535</c:v>
                </c:pt>
                <c:pt idx="16">
                  <c:v>-8.4130944398574936E-13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9D-47E8-9EB3-7B43352D2E6E}"/>
            </c:ext>
          </c:extLst>
        </c:ser>
        <c:ser>
          <c:idx val="1"/>
          <c:order val="1"/>
          <c:tx>
            <c:v>FB</c:v>
          </c:tx>
          <c:spPr>
            <a:ln w="38100">
              <a:solidFill>
                <a:srgbClr val="008000"/>
              </a:solidFill>
              <a:prstDash val="solid"/>
              <a:tailEnd type="arrow"/>
            </a:ln>
          </c:spPr>
          <c:marker>
            <c:symbol val="none"/>
          </c:marker>
          <c:xVal>
            <c:numRef>
              <c:f>Hilfstabelle!$C$31:$C$32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Hilfstabelle!$D$31:$D$32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79D-47E8-9EB3-7B43352D2E6E}"/>
            </c:ext>
          </c:extLst>
        </c:ser>
        <c:ser>
          <c:idx val="2"/>
          <c:order val="2"/>
          <c:tx>
            <c:v>FS</c:v>
          </c:tx>
          <c:spPr>
            <a:ln w="38100">
              <a:solidFill>
                <a:srgbClr val="333399"/>
              </a:solidFill>
              <a:prstDash val="solid"/>
              <a:tailEnd type="arrow"/>
            </a:ln>
          </c:spPr>
          <c:marker>
            <c:symbol val="none"/>
          </c:marker>
          <c:xVal>
            <c:numRef>
              <c:f>Hilfstabelle!$C$38:$C$39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1690.5875000000008</c:v>
                </c:pt>
              </c:numCache>
            </c:numRef>
          </c:xVal>
          <c:yVal>
            <c:numRef>
              <c:f>Hilfstabelle!$D$38:$D$39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79D-47E8-9EB3-7B43352D2E6E}"/>
            </c:ext>
          </c:extLst>
        </c:ser>
        <c:ser>
          <c:idx val="3"/>
          <c:order val="3"/>
          <c:tx>
            <c:v>FR</c:v>
          </c:tx>
          <c:spPr>
            <a:ln w="38100">
              <a:solidFill>
                <a:srgbClr val="FF0000"/>
              </a:solidFill>
              <a:prstDash val="solid"/>
              <a:tailEnd type="arrow"/>
            </a:ln>
          </c:spPr>
          <c:marker>
            <c:symbol val="none"/>
          </c:marker>
          <c:xVal>
            <c:numRef>
              <c:f>Hilfstabelle!$C$45:$C$46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1690.5875000000008</c:v>
                </c:pt>
              </c:numCache>
            </c:numRef>
          </c:xVal>
          <c:yVal>
            <c:numRef>
              <c:f>Hilfstabelle!$D$45:$D$46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79D-47E8-9EB3-7B43352D2E6E}"/>
            </c:ext>
          </c:extLst>
        </c:ser>
        <c:ser>
          <c:idx val="4"/>
          <c:order val="4"/>
          <c:tx>
            <c:v>FBproj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Hilfstabelle!$G$31:$G$32</c:f>
              <c:numCache>
                <c:formatCode>0</c:formatCode>
                <c:ptCount val="2"/>
                <c:pt idx="0">
                  <c:v>1690.5875000000008</c:v>
                </c:pt>
                <c:pt idx="1">
                  <c:v>1690.5875000000008</c:v>
                </c:pt>
              </c:numCache>
            </c:numRef>
          </c:xVal>
          <c:yVal>
            <c:numRef>
              <c:f>Hilfstabelle!$H$31:$H$32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79D-47E8-9EB3-7B43352D2E6E}"/>
            </c:ext>
          </c:extLst>
        </c:ser>
        <c:ser>
          <c:idx val="5"/>
          <c:order val="5"/>
          <c:tx>
            <c:v>FSproj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Hilfstabelle!$G$38:$G$39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1690.5875000000008</c:v>
                </c:pt>
              </c:numCache>
            </c:numRef>
          </c:xVal>
          <c:yVal>
            <c:numRef>
              <c:f>Hilfstabelle!$H$38:$H$39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79D-47E8-9EB3-7B43352D2E6E}"/>
            </c:ext>
          </c:extLst>
        </c:ser>
        <c:ser>
          <c:idx val="6"/>
          <c:order val="6"/>
          <c:tx>
            <c:v>FROpos-</c:v>
          </c:tx>
          <c:spPr>
            <a:ln>
              <a:solidFill>
                <a:schemeClr val="accent4">
                  <a:lumMod val="60000"/>
                  <a:lumOff val="40000"/>
                  <a:alpha val="0"/>
                </a:schemeClr>
              </a:solidFill>
            </a:ln>
          </c:spPr>
          <c:marker>
            <c:symbol val="none"/>
          </c:marker>
          <c:xVal>
            <c:numRef>
              <c:f>Hilfstabelle!$G$45:$G$46</c:f>
              <c:numCache>
                <c:formatCode>0</c:formatCode>
                <c:ptCount val="2"/>
                <c:pt idx="0" formatCode="General">
                  <c:v>0</c:v>
                </c:pt>
                <c:pt idx="1">
                  <c:v>-1690.5875000000008</c:v>
                </c:pt>
              </c:numCache>
            </c:numRef>
          </c:xVal>
          <c:yVal>
            <c:numRef>
              <c:f>Hilfstabelle!$H$45:$H$46</c:f>
              <c:numCache>
                <c:formatCode>0</c:formatCode>
                <c:ptCount val="2"/>
                <c:pt idx="0" formatCode="General">
                  <c:v>0</c:v>
                </c:pt>
                <c:pt idx="1">
                  <c:v>-1690.5875000000008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70-425D-A438-58B7E6903F47}"/>
            </c:ext>
          </c:extLst>
        </c:ser>
        <c:ser>
          <c:idx val="7"/>
          <c:order val="7"/>
          <c:tx>
            <c:v>FROpos+</c:v>
          </c:tx>
          <c:spPr>
            <a:ln>
              <a:solidFill>
                <a:srgbClr val="000000">
                  <a:alpha val="0"/>
                </a:srgbClr>
              </a:solidFill>
            </a:ln>
          </c:spPr>
          <c:marker>
            <c:symbol val="none"/>
          </c:marker>
          <c:xVal>
            <c:numRef>
              <c:f>Hilfstabelle!$K$45:$K$46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1690.5875000000008</c:v>
                </c:pt>
              </c:numCache>
            </c:numRef>
          </c:xVal>
          <c:yVal>
            <c:numRef>
              <c:f>Hilfstabelle!$L$45:$L$46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1690.5875000000008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E70-425D-A438-58B7E690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5262816"/>
        <c:axId val="1"/>
      </c:scatterChart>
      <c:valAx>
        <c:axId val="154526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Seitenkräfte [kN]</a:t>
                </a:r>
              </a:p>
            </c:rich>
          </c:tx>
          <c:layout>
            <c:manualLayout>
              <c:xMode val="edge"/>
              <c:yMode val="edge"/>
              <c:x val="0.43586765481840678"/>
              <c:y val="0.896719707917731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dispUnits>
          <c:builtInUnit val="thousands"/>
        </c:dispUnits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b="1"/>
                  <a:t>Umfangskräfte </a:t>
                </a:r>
                <a:r>
                  <a:rPr lang="de-DE"/>
                  <a:t>[kN]</a:t>
                </a:r>
              </a:p>
            </c:rich>
          </c:tx>
          <c:layout>
            <c:manualLayout>
              <c:xMode val="edge"/>
              <c:yMode val="edge"/>
              <c:x val="4.66261378120209E-2"/>
              <c:y val="0.3461730779258508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5262816"/>
        <c:crosses val="autoZero"/>
        <c:crossBetween val="midCat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39206584585796E-2"/>
          <c:y val="7.4712853338421953E-2"/>
          <c:w val="0.54347883776201356"/>
          <c:h val="0.85345067082735837"/>
        </c:manualLayout>
      </c:layout>
      <c:scatterChart>
        <c:scatterStyle val="smoothMarker"/>
        <c:varyColors val="0"/>
        <c:ser>
          <c:idx val="0"/>
          <c:order val="0"/>
          <c:tx>
            <c:v>Kammscher Kreis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Hilfstabelle!$C$8:$C$24</c:f>
              <c:numCache>
                <c:formatCode>0</c:formatCode>
                <c:ptCount val="17"/>
                <c:pt idx="0">
                  <c:v>3433.5</c:v>
                </c:pt>
                <c:pt idx="1">
                  <c:v>3172.1403748775028</c:v>
                </c:pt>
                <c:pt idx="2">
                  <c:v>2427.8511332040111</c:v>
                </c:pt>
                <c:pt idx="3">
                  <c:v>1313.9435650255359</c:v>
                </c:pt>
                <c:pt idx="4">
                  <c:v>2.1032736099643734E-13</c:v>
                </c:pt>
                <c:pt idx="5">
                  <c:v>-1313.9435650255355</c:v>
                </c:pt>
                <c:pt idx="6">
                  <c:v>-2427.8511332040107</c:v>
                </c:pt>
                <c:pt idx="7">
                  <c:v>-3172.1403748775028</c:v>
                </c:pt>
                <c:pt idx="8">
                  <c:v>-3433.5</c:v>
                </c:pt>
                <c:pt idx="9">
                  <c:v>-3172.1403748775037</c:v>
                </c:pt>
                <c:pt idx="10">
                  <c:v>-2427.8511332040116</c:v>
                </c:pt>
                <c:pt idx="11">
                  <c:v>-1313.9435650255348</c:v>
                </c:pt>
                <c:pt idx="12">
                  <c:v>-6.3098208298931202E-13</c:v>
                </c:pt>
                <c:pt idx="13">
                  <c:v>1313.9435650255366</c:v>
                </c:pt>
                <c:pt idx="14">
                  <c:v>2427.8511332040102</c:v>
                </c:pt>
                <c:pt idx="15">
                  <c:v>3172.1403748775033</c:v>
                </c:pt>
                <c:pt idx="16">
                  <c:v>3433.5</c:v>
                </c:pt>
              </c:numCache>
            </c:numRef>
          </c:xVal>
          <c:yVal>
            <c:numRef>
              <c:f>Hilfstabelle!$D$8:$D$24</c:f>
              <c:numCache>
                <c:formatCode>0.0</c:formatCode>
                <c:ptCount val="17"/>
                <c:pt idx="0">
                  <c:v>0</c:v>
                </c:pt>
                <c:pt idx="1">
                  <c:v>1313.9435650255357</c:v>
                </c:pt>
                <c:pt idx="2">
                  <c:v>2427.8511332040107</c:v>
                </c:pt>
                <c:pt idx="3">
                  <c:v>3172.1403748775028</c:v>
                </c:pt>
                <c:pt idx="4">
                  <c:v>3433.5</c:v>
                </c:pt>
                <c:pt idx="5">
                  <c:v>3172.1403748775028</c:v>
                </c:pt>
                <c:pt idx="6">
                  <c:v>2427.8511332040111</c:v>
                </c:pt>
                <c:pt idx="7">
                  <c:v>1313.9435650255361</c:v>
                </c:pt>
                <c:pt idx="8">
                  <c:v>4.2065472199287468E-13</c:v>
                </c:pt>
                <c:pt idx="9">
                  <c:v>-1313.9435650255339</c:v>
                </c:pt>
                <c:pt idx="10">
                  <c:v>-2427.8511332040107</c:v>
                </c:pt>
                <c:pt idx="11">
                  <c:v>-3172.1403748775033</c:v>
                </c:pt>
                <c:pt idx="12">
                  <c:v>-3433.5</c:v>
                </c:pt>
                <c:pt idx="13">
                  <c:v>-3172.1403748775028</c:v>
                </c:pt>
                <c:pt idx="14">
                  <c:v>-2427.8511332040116</c:v>
                </c:pt>
                <c:pt idx="15">
                  <c:v>-1313.943565025535</c:v>
                </c:pt>
                <c:pt idx="16">
                  <c:v>-8.4130944398574936E-13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02-46EB-96A9-C48DDA30DBD7}"/>
            </c:ext>
          </c:extLst>
        </c:ser>
        <c:ser>
          <c:idx val="1"/>
          <c:order val="1"/>
          <c:tx>
            <c:v>FB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Hilfstabelle!$C$31:$C$32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Hilfstabelle!$D$31:$D$32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02-46EB-96A9-C48DDA30DBD7}"/>
            </c:ext>
          </c:extLst>
        </c:ser>
        <c:ser>
          <c:idx val="2"/>
          <c:order val="2"/>
          <c:tx>
            <c:v>FS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Hilfstabelle!$C$38:$C$39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1690.5875000000008</c:v>
                </c:pt>
              </c:numCache>
            </c:numRef>
          </c:xVal>
          <c:yVal>
            <c:numRef>
              <c:f>Hilfstabelle!$D$38:$D$39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F02-46EB-96A9-C48DDA30DBD7}"/>
            </c:ext>
          </c:extLst>
        </c:ser>
        <c:ser>
          <c:idx val="3"/>
          <c:order val="3"/>
          <c:tx>
            <c:v>FR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Hilfstabelle!$C$45:$C$46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1690.5875000000008</c:v>
                </c:pt>
              </c:numCache>
            </c:numRef>
          </c:xVal>
          <c:yVal>
            <c:numRef>
              <c:f>Hilfstabelle!$D$45:$D$46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F02-46EB-96A9-C48DDA30DBD7}"/>
            </c:ext>
          </c:extLst>
        </c:ser>
        <c:ser>
          <c:idx val="4"/>
          <c:order val="4"/>
          <c:tx>
            <c:v>FBproj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Hilfstabelle!$G$31:$G$32</c:f>
              <c:numCache>
                <c:formatCode>0</c:formatCode>
                <c:ptCount val="2"/>
                <c:pt idx="0">
                  <c:v>1690.5875000000008</c:v>
                </c:pt>
                <c:pt idx="1">
                  <c:v>1690.5875000000008</c:v>
                </c:pt>
              </c:numCache>
            </c:numRef>
          </c:xVal>
          <c:yVal>
            <c:numRef>
              <c:f>Hilfstabelle!$H$31:$H$32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F02-46EB-96A9-C48DDA30DBD7}"/>
            </c:ext>
          </c:extLst>
        </c:ser>
        <c:ser>
          <c:idx val="5"/>
          <c:order val="5"/>
          <c:tx>
            <c:v>FSproj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Hilfstabelle!$G$38:$G$39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1690.5875000000008</c:v>
                </c:pt>
              </c:numCache>
            </c:numRef>
          </c:xVal>
          <c:yVal>
            <c:numRef>
              <c:f>Hilfstabelle!$H$38:$H$39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F02-46EB-96A9-C48DDA30DBD7}"/>
            </c:ext>
          </c:extLst>
        </c:ser>
        <c:ser>
          <c:idx val="6"/>
          <c:order val="6"/>
          <c:tx>
            <c:v>FR Opos-</c:v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Hilfstabelle!$G$45:$G$46</c:f>
              <c:numCache>
                <c:formatCode>0</c:formatCode>
                <c:ptCount val="2"/>
                <c:pt idx="0" formatCode="General">
                  <c:v>0</c:v>
                </c:pt>
                <c:pt idx="1">
                  <c:v>-1690.5875000000008</c:v>
                </c:pt>
              </c:numCache>
            </c:numRef>
          </c:xVal>
          <c:yVal>
            <c:numRef>
              <c:f>Hilfstabelle!$H$45:$H$46</c:f>
              <c:numCache>
                <c:formatCode>0</c:formatCode>
                <c:ptCount val="2"/>
                <c:pt idx="0" formatCode="General">
                  <c:v>0</c:v>
                </c:pt>
                <c:pt idx="1">
                  <c:v>-1690.5875000000008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A4-4E55-A50B-A216F3D90F71}"/>
            </c:ext>
          </c:extLst>
        </c:ser>
        <c:ser>
          <c:idx val="7"/>
          <c:order val="7"/>
          <c:tx>
            <c:v>FROpos+</c:v>
          </c:tx>
          <c:spPr>
            <a:ln w="19050">
              <a:prstDash val="sysDot"/>
            </a:ln>
          </c:spPr>
          <c:marker>
            <c:symbol val="none"/>
          </c:marker>
          <c:xVal>
            <c:numRef>
              <c:f>Hilfstabelle!$K$45:$K$46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1690.5875000000008</c:v>
                </c:pt>
              </c:numCache>
            </c:numRef>
          </c:xVal>
          <c:yVal>
            <c:numRef>
              <c:f>Hilfstabelle!$L$45:$L$46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1690.5875000000008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A4-4E55-A50B-A216F3D90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3227008"/>
        <c:axId val="1"/>
      </c:scatterChart>
      <c:valAx>
        <c:axId val="15432270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3227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8261589526993"/>
          <c:y val="0.3189664123294168"/>
          <c:w val="0.28549237285933315"/>
          <c:h val="0.642223812932474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trlProps/ctrlProp1.xml><?xml version="1.0" encoding="utf-8"?>
<formControlPr xmlns="http://schemas.microsoft.com/office/spreadsheetml/2009/9/main" objectType="Scroll" dx="18" fmlaLink="$J$11" max="98" noThreeD="1" page="0" val="0"/>
</file>

<file path=xl/ctrlProps/ctrlProp10.xml><?xml version="1.0" encoding="utf-8"?>
<formControlPr xmlns="http://schemas.microsoft.com/office/spreadsheetml/2009/9/main" objectType="Radio" firstButton="1" fmlaLink="$J$10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Scroll" dx="18" fmlaLink="$D$18" max="500" min="5" page="0" val="40"/>
</file>

<file path=xl/ctrlProps/ctrlProp3.xml><?xml version="1.0" encoding="utf-8"?>
<formControlPr xmlns="http://schemas.microsoft.com/office/spreadsheetml/2009/9/main" objectType="Scroll" dx="18" fmlaLink="$C$18" max="300" min="5" page="0" val="50"/>
</file>

<file path=xl/ctrlProps/ctrlProp4.xml><?xml version="1.0" encoding="utf-8"?>
<formControlPr xmlns="http://schemas.microsoft.com/office/spreadsheetml/2009/9/main" objectType="Scroll" dx="18" fmlaLink="$B$18" max="500" min="100" noThreeD="1" page="0" val="350"/>
</file>

<file path=xl/ctrlProps/ctrlProp5.xml><?xml version="1.0" encoding="utf-8"?>
<formControlPr xmlns="http://schemas.microsoft.com/office/spreadsheetml/2009/9/main" objectType="List" dx="22" fmlaLink="Hilfstabelle!$L$11" fmlaRange="Hilfstabelle!$L$5:$L$10" noThreeD="1" sel="1" val="0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J$12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GBox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10</xdr:col>
      <xdr:colOff>723900</xdr:colOff>
      <xdr:row>27</xdr:row>
      <xdr:rowOff>85726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67BE0BB-B53B-9769-B04C-1605FD55179D}"/>
            </a:ext>
          </a:extLst>
        </xdr:cNvPr>
        <xdr:cNvSpPr txBox="1"/>
      </xdr:nvSpPr>
      <xdr:spPr>
        <a:xfrm>
          <a:off x="781050" y="161925"/>
          <a:ext cx="7562850" cy="4295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Mit Gefühl durch die Kurve – und Verstand auf der Straße</a:t>
          </a:r>
        </a:p>
        <a:p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Wer Motorrad fährt, kennt das einzigartige Gefühl: Die Maschine liegt satt in der Kurve, der Fahrtwind rauscht, die</a:t>
          </a:r>
          <a:r>
            <a:rPr lang="de-DE" sz="1400" baseline="0">
              <a:latin typeface="Arial" panose="020B0604020202020204" pitchFamily="34" charset="0"/>
              <a:cs typeface="Arial" panose="020B0604020202020204" pitchFamily="34" charset="0"/>
            </a:rPr>
            <a:t> Landschaft z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ieht an</a:t>
          </a:r>
          <a:r>
            <a:rPr lang="de-DE" sz="14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einem vorbei – Freiheit auf zwei Rädern.</a:t>
          </a:r>
        </a:p>
        <a:p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Doch so spielerisch das auch wirkt, hinter jeder geschmeidigen Bewegung steckt ein präzises Zusammenspiel physikalischer Kräfte. Umso wichtiger ist es, deren Grenzen zu kennen – denn wer weiß, wie weit er gehen kann, fährt sicherer und mit mehr Vertrauen. </a:t>
          </a:r>
        </a:p>
        <a:p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Der Kamm’sche Kreis</a:t>
          </a:r>
          <a:r>
            <a:rPr lang="de-DE" sz="1400" b="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de-DE" sz="1400" b="1" baseline="30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2, 3, 4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 hilft uns, genau diese Grenzen zu verstehen: Er zeigt, wie sich Geschwindigkeit, Bremsen, Beschleunigen und Kurvenfahren gegenseitig beeinflussen. </a:t>
          </a:r>
        </a:p>
        <a:p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Das Arbeitsblatt </a:t>
          </a:r>
          <a:r>
            <a:rPr lang="de-DE" sz="14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'</a:t>
          </a:r>
          <a:r>
            <a:rPr lang="de-DE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Kammscher</a:t>
          </a:r>
          <a:r>
            <a:rPr lang="de-DE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Kreis - interaktiv</a:t>
          </a:r>
          <a:r>
            <a:rPr lang="de-DE" sz="1400" b="0" baseline="0">
              <a:latin typeface="Arial" panose="020B0604020202020204" pitchFamily="34" charset="0"/>
              <a:cs typeface="Arial" panose="020B0604020202020204" pitchFamily="34" charset="0"/>
            </a:rPr>
            <a:t>' 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bringt ein wenig Licht ins Zusammenspiel der Kräfte – anschaulich, nachvollziehbar und praxisnah</a:t>
          </a:r>
          <a:r>
            <a:rPr lang="de-DE" sz="14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–  in</a:t>
          </a:r>
          <a:r>
            <a:rPr lang="de-DE" sz="1400" baseline="0">
              <a:latin typeface="Arial" panose="020B0604020202020204" pitchFamily="34" charset="0"/>
              <a:cs typeface="Arial" panose="020B0604020202020204" pitchFamily="34" charset="0"/>
            </a:rPr>
            <a:t> dem die jeweiligen Fahrbedingungen verändert werden können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. Denn wer ein</a:t>
          </a:r>
          <a:r>
            <a:rPr lang="de-DE" sz="1400" baseline="0">
              <a:latin typeface="Arial" panose="020B0604020202020204" pitchFamily="34" charset="0"/>
              <a:cs typeface="Arial" panose="020B0604020202020204" pitchFamily="34" charset="0"/>
            </a:rPr>
            <a:t> besseres Verständnis für die Fahr-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Physik hat, bleibt nicht nur länger auf dem Bike – sondern hat auch mehr vom Fahren.</a:t>
          </a:r>
        </a:p>
        <a:p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Erläuterungen hierzu</a:t>
          </a:r>
          <a:r>
            <a:rPr lang="de-DE" sz="1400" baseline="0">
              <a:latin typeface="Arial" panose="020B0604020202020204" pitchFamily="34" charset="0"/>
              <a:cs typeface="Arial" panose="020B0604020202020204" pitchFamily="34" charset="0"/>
            </a:rPr>
            <a:t> ein wenig Physik gibt es im Arbeitsblatt '</a:t>
          </a:r>
          <a:r>
            <a:rPr lang="de-DE" sz="1400" baseline="0">
              <a:solidFill>
                <a:schemeClr val="tx2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Berechnungsbeispiel</a:t>
          </a:r>
          <a:r>
            <a:rPr lang="de-DE" sz="1400" baseline="0">
              <a:latin typeface="Arial" panose="020B0604020202020204" pitchFamily="34" charset="0"/>
              <a:cs typeface="Arial" panose="020B0604020202020204" pitchFamily="34" charset="0"/>
            </a:rPr>
            <a:t>'.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Doch Vorsicht: die </a:t>
          </a:r>
          <a:r>
            <a:rPr lang="de-DE" sz="14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Übertragung</a:t>
          </a:r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der hier versuchten Darstellung allgemeiner theoretischen Betrachtungen </a:t>
          </a:r>
          <a:r>
            <a:rPr lang="de-DE" sz="14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 die Praxis </a:t>
          </a:r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ist jedoch </a:t>
          </a:r>
          <a:r>
            <a:rPr lang="de-DE" sz="14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nicht möglich </a:t>
          </a:r>
          <a:r>
            <a:rPr lang="de-DE" sz="14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 keine Haftung bzw. Gewähr!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76200</xdr:rowOff>
    </xdr:from>
    <xdr:to>
      <xdr:col>7</xdr:col>
      <xdr:colOff>285750</xdr:colOff>
      <xdr:row>16</xdr:row>
      <xdr:rowOff>0</xdr:rowOff>
    </xdr:to>
    <xdr:sp macro="" textlink="">
      <xdr:nvSpPr>
        <xdr:cNvPr id="2054" name="Rechteck 2053">
          <a:extLst>
            <a:ext uri="{FF2B5EF4-FFF2-40B4-BE49-F238E27FC236}">
              <a16:creationId xmlns:a16="http://schemas.microsoft.com/office/drawing/2014/main" id="{58C2C385-6120-1BEE-E2F9-17553A7A1129}"/>
            </a:ext>
          </a:extLst>
        </xdr:cNvPr>
        <xdr:cNvSpPr/>
      </xdr:nvSpPr>
      <xdr:spPr bwMode="auto">
        <a:xfrm>
          <a:off x="371475" y="962025"/>
          <a:ext cx="4505325" cy="19145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600075</xdr:colOff>
      <xdr:row>0</xdr:row>
      <xdr:rowOff>57149</xdr:rowOff>
    </xdr:from>
    <xdr:to>
      <xdr:col>24</xdr:col>
      <xdr:colOff>228600</xdr:colOff>
      <xdr:row>44</xdr:row>
      <xdr:rowOff>133350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86B621A-53DF-5BB1-76B1-BA5C74408DA6}"/>
            </a:ext>
          </a:extLst>
        </xdr:cNvPr>
        <xdr:cNvSpPr txBox="1"/>
      </xdr:nvSpPr>
      <xdr:spPr>
        <a:xfrm>
          <a:off x="9763125" y="57149"/>
          <a:ext cx="8010525" cy="7486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200" b="1">
              <a:latin typeface="Arial" panose="020B0604020202020204" pitchFamily="34" charset="0"/>
              <a:cs typeface="Arial" panose="020B0604020202020204" pitchFamily="34" charset="0"/>
            </a:rPr>
            <a:t>Grundlage:</a:t>
          </a:r>
          <a:br>
            <a:rPr lang="de-DE" sz="1100"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de-DE" sz="11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Der Kammsche Kreis stellt das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Zusammenspiel der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100" b="1">
              <a:solidFill>
                <a:schemeClr val="tx2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Seitenführungskräfte</a:t>
          </a:r>
          <a:r>
            <a:rPr lang="de-DE" sz="1100">
              <a:solidFill>
                <a:schemeClr val="tx2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(Zentripedalkräfte)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und der </a:t>
          </a:r>
          <a:r>
            <a:rPr lang="de-DE" sz="1100" b="1" baseline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Umfangskräfte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(Bremsen/Verzögern, Beschleunigen) in der Kurvenfahrt dar. Durch die Verlagerung des Schwerpunktes (Schräglage in Richtung Kurveninnere, abhängig von Geschwindigkeit und Kurvenradius) stellt sich ein Gleichgewicht mit der zum Kurvenäußeren wirkende Zentripedalk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raft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(Fliehkraft) ein. Aber nur solange wie die maximal mögliche Haftreibung bei der jeweiligen Fahrbahnbeschaffenheit nicht überschritten wird (Kreis entspricht der </a:t>
          </a:r>
          <a:r>
            <a:rPr lang="de-DE" sz="1100" b="1" baseline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>Haftreibungsgrenze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). Bremsen oder Beschleunigen in der Kurve bewirkt zusätzliche Umfangskräfte. Die gebildete Gesamtkraft (</a:t>
          </a:r>
          <a:r>
            <a:rPr lang="de-DE" sz="11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Resultierende Kraft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) darf dabei die Haftreibungsgrenze nicht überschreiten, ansonsten kommt es zum Sturz!</a:t>
          </a: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>
              <a:latin typeface="Arial" panose="020B0604020202020204" pitchFamily="34" charset="0"/>
              <a:cs typeface="Arial" panose="020B0604020202020204" pitchFamily="34" charset="0"/>
            </a:rPr>
            <a:t>Bedienung: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Die bestimmenden Größen Masse [kg], Geschwindigkeit [km/h], Kurven-Radius [m] und Bremsen/ Beschleunigen [m/s²] können innerhalb der angegebenen Bereiche durch die Schieberegler im Eingabe-Bereich ausgewählt werden. </a:t>
          </a:r>
        </a:p>
        <a:p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Die eingestellten Werte werden unterhalb des Eingabe-Bereiches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angezeigt. Alle ermittelten Werte und die Darstellung des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Kammschen Kreises (</a:t>
          </a:r>
          <a:r>
            <a:rPr lang="de-DE" sz="1100" i="1" baseline="0">
              <a:latin typeface="Arial" panose="020B0604020202020204" pitchFamily="34" charset="0"/>
              <a:cs typeface="Arial" panose="020B0604020202020204" pitchFamily="34" charset="0"/>
            </a:rPr>
            <a:t>Skalierung beachten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) ändern sich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entsprechend fortlaufend.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Zusätzlich kann der Vollständigkeithalber (</a:t>
          </a:r>
          <a:r>
            <a:rPr lang="de-DE" sz="1100" i="1">
              <a:latin typeface="Arial" panose="020B0604020202020204" pitchFamily="34" charset="0"/>
              <a:cs typeface="Arial" panose="020B0604020202020204" pitchFamily="34" charset="0"/>
            </a:rPr>
            <a:t>ändert</a:t>
          </a:r>
          <a:r>
            <a:rPr lang="de-DE" sz="1100" i="1" baseline="0">
              <a:latin typeface="Arial" panose="020B0604020202020204" pitchFamily="34" charset="0"/>
              <a:cs typeface="Arial" panose="020B0604020202020204" pitchFamily="34" charset="0"/>
            </a:rPr>
            <a:t> nur die Darstellung</a:t>
          </a:r>
        </a:p>
        <a:p>
          <a:r>
            <a:rPr lang="de-DE" sz="1100" i="1" baseline="0">
              <a:latin typeface="Arial" panose="020B0604020202020204" pitchFamily="34" charset="0"/>
              <a:cs typeface="Arial" panose="020B0604020202020204" pitchFamily="34" charset="0"/>
            </a:rPr>
            <a:t>im Kammschen Kreis, nicht jedoch die Werte der ermittelten Kräfte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noch ausgewählt werden, ob eine Rechts- bzw. Linkskurve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und/oder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Verzögern(Bremsen) bzw. Beschleunigen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betrachtet werden soll.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7</xdr:col>
      <xdr:colOff>438150</xdr:colOff>
      <xdr:row>0</xdr:row>
      <xdr:rowOff>114300</xdr:rowOff>
    </xdr:from>
    <xdr:to>
      <xdr:col>13</xdr:col>
      <xdr:colOff>426515</xdr:colOff>
      <xdr:row>25</xdr:row>
      <xdr:rowOff>76201</xdr:rowOff>
    </xdr:to>
    <xdr:graphicFrame macro="">
      <xdr:nvGraphicFramePr>
        <xdr:cNvPr id="2068" name="Diagramm 20">
          <a:extLst>
            <a:ext uri="{FF2B5EF4-FFF2-40B4-BE49-F238E27FC236}">
              <a16:creationId xmlns:a16="http://schemas.microsoft.com/office/drawing/2014/main" id="{403CEF10-4E22-7728-7236-ADE9D1EB8E8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7</xdr:row>
      <xdr:rowOff>38100</xdr:rowOff>
    </xdr:from>
    <xdr:to>
      <xdr:col>4</xdr:col>
      <xdr:colOff>581025</xdr:colOff>
      <xdr:row>15</xdr:row>
      <xdr:rowOff>28576</xdr:rowOff>
    </xdr:to>
    <xdr:grpSp>
      <xdr:nvGrpSpPr>
        <xdr:cNvPr id="23" name="Gruppieren 22">
          <a:extLst>
            <a:ext uri="{FF2B5EF4-FFF2-40B4-BE49-F238E27FC236}">
              <a16:creationId xmlns:a16="http://schemas.microsoft.com/office/drawing/2014/main" id="{75B5A9B7-5FD5-B2CE-B762-C6925558452A}"/>
            </a:ext>
          </a:extLst>
        </xdr:cNvPr>
        <xdr:cNvGrpSpPr/>
      </xdr:nvGrpSpPr>
      <xdr:grpSpPr>
        <a:xfrm>
          <a:off x="2828925" y="1457325"/>
          <a:ext cx="400050" cy="1285876"/>
          <a:chOff x="2409825" y="1390650"/>
          <a:chExt cx="400050" cy="1285876"/>
        </a:xfrm>
      </xdr:grpSpPr>
      <xdr:sp macro="" textlink="">
        <xdr:nvSpPr>
          <xdr:cNvPr id="19" name="Textfeld 18">
            <a:extLst>
              <a:ext uri="{FF2B5EF4-FFF2-40B4-BE49-F238E27FC236}">
                <a16:creationId xmlns:a16="http://schemas.microsoft.com/office/drawing/2014/main" id="{DD563F85-A4E2-45CA-A526-5DF79F63B951}"/>
              </a:ext>
            </a:extLst>
          </xdr:cNvPr>
          <xdr:cNvSpPr txBox="1"/>
        </xdr:nvSpPr>
        <xdr:spPr>
          <a:xfrm>
            <a:off x="2409825" y="1390650"/>
            <a:ext cx="400050" cy="1285876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Text" lastClr="000000"/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800" b="0" i="1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0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800" b="0" i="1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9,8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ptos Narrow" panose="02110004020202020204"/>
              <a:ea typeface="+mn-ea"/>
              <a:cs typeface="+mn-cs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1" name="Scroll Bar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100-00000D080000}"/>
                  </a:ext>
                </a:extLst>
              </xdr:cNvPr>
              <xdr:cNvSpPr/>
            </xdr:nvSpPr>
            <xdr:spPr bwMode="auto">
              <a:xfrm>
                <a:off x="2466975" y="1619250"/>
                <a:ext cx="266700" cy="8096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</xdr:sp>
        </mc:Choice>
        <mc:Fallback/>
      </mc:AlternateContent>
    </xdr:grpSp>
    <xdr:clientData/>
  </xdr:twoCellAnchor>
  <xdr:twoCellAnchor>
    <xdr:from>
      <xdr:col>3</xdr:col>
      <xdr:colOff>171450</xdr:colOff>
      <xdr:row>7</xdr:row>
      <xdr:rowOff>38100</xdr:rowOff>
    </xdr:from>
    <xdr:to>
      <xdr:col>3</xdr:col>
      <xdr:colOff>571500</xdr:colOff>
      <xdr:row>15</xdr:row>
      <xdr:rowOff>28576</xdr:rowOff>
    </xdr:to>
    <xdr:grpSp>
      <xdr:nvGrpSpPr>
        <xdr:cNvPr id="22" name="Gruppieren 21">
          <a:extLst>
            <a:ext uri="{FF2B5EF4-FFF2-40B4-BE49-F238E27FC236}">
              <a16:creationId xmlns:a16="http://schemas.microsoft.com/office/drawing/2014/main" id="{14CE3157-74B9-1E15-21AE-1218108F3A6E}"/>
            </a:ext>
          </a:extLst>
        </xdr:cNvPr>
        <xdr:cNvGrpSpPr/>
      </xdr:nvGrpSpPr>
      <xdr:grpSpPr>
        <a:xfrm>
          <a:off x="2057400" y="1457325"/>
          <a:ext cx="400050" cy="1285876"/>
          <a:chOff x="1695450" y="1381125"/>
          <a:chExt cx="400050" cy="1285876"/>
        </a:xfrm>
      </xdr:grpSpPr>
      <xdr:sp macro="" textlink="">
        <xdr:nvSpPr>
          <xdr:cNvPr id="18" name="Textfeld 17">
            <a:extLst>
              <a:ext uri="{FF2B5EF4-FFF2-40B4-BE49-F238E27FC236}">
                <a16:creationId xmlns:a16="http://schemas.microsoft.com/office/drawing/2014/main" id="{D4244E0A-CCC5-4466-82E0-4B2DBDC0FFCF}"/>
              </a:ext>
            </a:extLst>
          </xdr:cNvPr>
          <xdr:cNvSpPr txBox="1"/>
        </xdr:nvSpPr>
        <xdr:spPr>
          <a:xfrm>
            <a:off x="1695450" y="1381125"/>
            <a:ext cx="400050" cy="1285876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Text" lastClr="000000"/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800" b="0" i="1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5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800" b="0" i="1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500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ptos Narrow" panose="02110004020202020204"/>
              <a:ea typeface="+mn-ea"/>
              <a:cs typeface="+mn-cs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2" name="Scroll Bar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100-00000E080000}"/>
                  </a:ext>
                </a:extLst>
              </xdr:cNvPr>
              <xdr:cNvSpPr/>
            </xdr:nvSpPr>
            <xdr:spPr bwMode="auto">
              <a:xfrm>
                <a:off x="1752600" y="1628775"/>
                <a:ext cx="266700" cy="8096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</xdr:sp>
        </mc:Choice>
        <mc:Fallback/>
      </mc:AlternateContent>
    </xdr:grpSp>
    <xdr:clientData/>
  </xdr:twoCellAnchor>
  <xdr:twoCellAnchor>
    <xdr:from>
      <xdr:col>2</xdr:col>
      <xdr:colOff>190500</xdr:colOff>
      <xdr:row>7</xdr:row>
      <xdr:rowOff>38100</xdr:rowOff>
    </xdr:from>
    <xdr:to>
      <xdr:col>2</xdr:col>
      <xdr:colOff>590550</xdr:colOff>
      <xdr:row>15</xdr:row>
      <xdr:rowOff>28576</xdr:rowOff>
    </xdr:to>
    <xdr:grpSp>
      <xdr:nvGrpSpPr>
        <xdr:cNvPr id="21" name="Gruppieren 20">
          <a:extLst>
            <a:ext uri="{FF2B5EF4-FFF2-40B4-BE49-F238E27FC236}">
              <a16:creationId xmlns:a16="http://schemas.microsoft.com/office/drawing/2014/main" id="{E13902C2-2B80-A221-3936-FFEE51C452A4}"/>
            </a:ext>
          </a:extLst>
        </xdr:cNvPr>
        <xdr:cNvGrpSpPr/>
      </xdr:nvGrpSpPr>
      <xdr:grpSpPr>
        <a:xfrm>
          <a:off x="1314450" y="1457325"/>
          <a:ext cx="400050" cy="1285876"/>
          <a:chOff x="952500" y="1381125"/>
          <a:chExt cx="400050" cy="1285876"/>
        </a:xfrm>
      </xdr:grpSpPr>
      <xdr:sp macro="" textlink="">
        <xdr:nvSpPr>
          <xdr:cNvPr id="16" name="Textfeld 15">
            <a:extLst>
              <a:ext uri="{FF2B5EF4-FFF2-40B4-BE49-F238E27FC236}">
                <a16:creationId xmlns:a16="http://schemas.microsoft.com/office/drawing/2014/main" id="{700689E2-1474-41C5-A103-E27679871A3F}"/>
              </a:ext>
            </a:extLst>
          </xdr:cNvPr>
          <xdr:cNvSpPr txBox="1"/>
        </xdr:nvSpPr>
        <xdr:spPr>
          <a:xfrm>
            <a:off x="952500" y="1381125"/>
            <a:ext cx="400050" cy="1285876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Text" lastClr="000000"/>
            </a:solidFill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800" b="0" i="1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5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800" b="0" i="1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300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de-D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ptos Narrow" panose="02110004020202020204"/>
              <a:ea typeface="+mn-ea"/>
              <a:cs typeface="+mn-cs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3" name="Scroll Bar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100-00000F080000}"/>
                  </a:ext>
                </a:extLst>
              </xdr:cNvPr>
              <xdr:cNvSpPr/>
            </xdr:nvSpPr>
            <xdr:spPr bwMode="auto">
              <a:xfrm>
                <a:off x="1009650" y="1609725"/>
                <a:ext cx="266700" cy="8096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</xdr:sp>
        </mc:Choice>
        <mc:Fallback/>
      </mc:AlternateContent>
    </xdr:grpSp>
    <xdr:clientData/>
  </xdr:twoCellAnchor>
  <xdr:twoCellAnchor>
    <xdr:from>
      <xdr:col>1</xdr:col>
      <xdr:colOff>190500</xdr:colOff>
      <xdr:row>7</xdr:row>
      <xdr:rowOff>38099</xdr:rowOff>
    </xdr:from>
    <xdr:to>
      <xdr:col>1</xdr:col>
      <xdr:colOff>590550</xdr:colOff>
      <xdr:row>15</xdr:row>
      <xdr:rowOff>28575</xdr:rowOff>
    </xdr:to>
    <xdr:grpSp>
      <xdr:nvGrpSpPr>
        <xdr:cNvPr id="20" name="Gruppieren 19">
          <a:extLst>
            <a:ext uri="{FF2B5EF4-FFF2-40B4-BE49-F238E27FC236}">
              <a16:creationId xmlns:a16="http://schemas.microsoft.com/office/drawing/2014/main" id="{DBB76E68-B77D-A3FD-B7F4-260127892C41}"/>
            </a:ext>
          </a:extLst>
        </xdr:cNvPr>
        <xdr:cNvGrpSpPr/>
      </xdr:nvGrpSpPr>
      <xdr:grpSpPr>
        <a:xfrm>
          <a:off x="552450" y="1457324"/>
          <a:ext cx="400050" cy="1285876"/>
          <a:chOff x="190500" y="1381124"/>
          <a:chExt cx="400050" cy="1285876"/>
        </a:xfrm>
      </xdr:grpSpPr>
      <xdr:sp macro="" textlink="">
        <xdr:nvSpPr>
          <xdr:cNvPr id="2" name="Textfeld 1">
            <a:extLst>
              <a:ext uri="{FF2B5EF4-FFF2-40B4-BE49-F238E27FC236}">
                <a16:creationId xmlns:a16="http://schemas.microsoft.com/office/drawing/2014/main" id="{C0C956EF-F80F-D88F-8C78-C0377BD2DB5C}"/>
              </a:ext>
            </a:extLst>
          </xdr:cNvPr>
          <xdr:cNvSpPr txBox="1"/>
        </xdr:nvSpPr>
        <xdr:spPr>
          <a:xfrm>
            <a:off x="190500" y="1381124"/>
            <a:ext cx="400050" cy="12858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800" i="1">
                <a:latin typeface="Arial" panose="020B0604020202020204" pitchFamily="34" charset="0"/>
                <a:cs typeface="Arial" panose="020B0604020202020204" pitchFamily="34" charset="0"/>
              </a:rPr>
              <a:t>100</a:t>
            </a:r>
          </a:p>
          <a:p>
            <a:endParaRPr lang="de-DE" sz="800" i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de-DE" sz="800" i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de-DE" sz="800" i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de-DE" sz="8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de-DE" sz="8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de-DE" sz="8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de-DE" sz="8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de-DE" sz="8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de-DE" sz="800" i="1">
                <a:latin typeface="Arial" panose="020B0604020202020204" pitchFamily="34" charset="0"/>
                <a:cs typeface="Arial" panose="020B0604020202020204" pitchFamily="34" charset="0"/>
              </a:rPr>
              <a:t>500</a:t>
            </a:r>
          </a:p>
          <a:p>
            <a:endParaRPr lang="de-DE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4" name="Scroll Bar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100-000010080000}"/>
                  </a:ext>
                </a:extLst>
              </xdr:cNvPr>
              <xdr:cNvSpPr/>
            </xdr:nvSpPr>
            <xdr:spPr bwMode="auto">
              <a:xfrm>
                <a:off x="247650" y="1619250"/>
                <a:ext cx="266700" cy="8096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85725</xdr:rowOff>
        </xdr:from>
        <xdr:to>
          <xdr:col>7</xdr:col>
          <xdr:colOff>171450</xdr:colOff>
          <xdr:row>13</xdr:row>
          <xdr:rowOff>57150</xdr:rowOff>
        </xdr:to>
        <xdr:sp macro="" textlink="">
          <xdr:nvSpPr>
            <xdr:cNvPr id="2065" name="List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171450</xdr:colOff>
      <xdr:row>23</xdr:row>
      <xdr:rowOff>66675</xdr:rowOff>
    </xdr:from>
    <xdr:to>
      <xdr:col>9</xdr:col>
      <xdr:colOff>561975</xdr:colOff>
      <xdr:row>24</xdr:row>
      <xdr:rowOff>133350</xdr:rowOff>
    </xdr:to>
    <xdr:sp macro="" textlink="">
      <xdr:nvSpPr>
        <xdr:cNvPr id="2070" name="Text Box 22">
          <a:extLst>
            <a:ext uri="{FF2B5EF4-FFF2-40B4-BE49-F238E27FC236}">
              <a16:creationId xmlns:a16="http://schemas.microsoft.com/office/drawing/2014/main" id="{D0DF954B-851C-C247-80D0-A7EFE2B2E8BB}"/>
            </a:ext>
          </a:extLst>
        </xdr:cNvPr>
        <xdr:cNvSpPr txBox="1">
          <a:spLocks noChangeArrowheads="1"/>
        </xdr:cNvSpPr>
      </xdr:nvSpPr>
      <xdr:spPr bwMode="auto">
        <a:xfrm>
          <a:off x="5105400" y="4000500"/>
          <a:ext cx="1152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1" u="none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Rechtskurve</a:t>
          </a:r>
        </a:p>
      </xdr:txBody>
    </xdr:sp>
    <xdr:clientData/>
  </xdr:twoCellAnchor>
  <xdr:twoCellAnchor>
    <xdr:from>
      <xdr:col>12</xdr:col>
      <xdr:colOff>57150</xdr:colOff>
      <xdr:row>23</xdr:row>
      <xdr:rowOff>85725</xdr:rowOff>
    </xdr:from>
    <xdr:to>
      <xdr:col>13</xdr:col>
      <xdr:colOff>447675</xdr:colOff>
      <xdr:row>24</xdr:row>
      <xdr:rowOff>152400</xdr:rowOff>
    </xdr:to>
    <xdr:sp macro="" textlink="">
      <xdr:nvSpPr>
        <xdr:cNvPr id="2071" name="Text Box 23">
          <a:extLst>
            <a:ext uri="{FF2B5EF4-FFF2-40B4-BE49-F238E27FC236}">
              <a16:creationId xmlns:a16="http://schemas.microsoft.com/office/drawing/2014/main" id="{87E1EB5C-5A96-CE46-456F-5B7E4E8F379B}"/>
            </a:ext>
          </a:extLst>
        </xdr:cNvPr>
        <xdr:cNvSpPr txBox="1">
          <a:spLocks noChangeArrowheads="1"/>
        </xdr:cNvSpPr>
      </xdr:nvSpPr>
      <xdr:spPr bwMode="auto">
        <a:xfrm>
          <a:off x="8039100" y="4019550"/>
          <a:ext cx="1152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1" u="none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Linkskurve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25</xdr:row>
          <xdr:rowOff>104775</xdr:rowOff>
        </xdr:from>
        <xdr:to>
          <xdr:col>13</xdr:col>
          <xdr:colOff>152400</xdr:colOff>
          <xdr:row>27</xdr:row>
          <xdr:rowOff>123825</xdr:rowOff>
        </xdr:to>
        <xdr:sp macro="" textlink="">
          <xdr:nvSpPr>
            <xdr:cNvPr id="2076" name="Group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Kurvenwahl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26</xdr:row>
          <xdr:rowOff>38100</xdr:rowOff>
        </xdr:from>
        <xdr:to>
          <xdr:col>9</xdr:col>
          <xdr:colOff>628650</xdr:colOff>
          <xdr:row>27</xdr:row>
          <xdr:rowOff>95250</xdr:rowOff>
        </xdr:to>
        <xdr:sp macro="" textlink="">
          <xdr:nvSpPr>
            <xdr:cNvPr id="2078" name="Option Butto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Rechtskurve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26</xdr:row>
          <xdr:rowOff>38100</xdr:rowOff>
        </xdr:from>
        <xdr:to>
          <xdr:col>12</xdr:col>
          <xdr:colOff>752475</xdr:colOff>
          <xdr:row>27</xdr:row>
          <xdr:rowOff>95250</xdr:rowOff>
        </xdr:to>
        <xdr:sp macro="" textlink="">
          <xdr:nvSpPr>
            <xdr:cNvPr id="2079" name="Option Butto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Linkskurve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28</xdr:row>
          <xdr:rowOff>85725</xdr:rowOff>
        </xdr:from>
        <xdr:to>
          <xdr:col>13</xdr:col>
          <xdr:colOff>152400</xdr:colOff>
          <xdr:row>30</xdr:row>
          <xdr:rowOff>95250</xdr:rowOff>
        </xdr:to>
        <xdr:sp macro="" textlink="">
          <xdr:nvSpPr>
            <xdr:cNvPr id="2080" name="Group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Auswahl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</xdr:row>
          <xdr:rowOff>142875</xdr:rowOff>
        </xdr:from>
        <xdr:to>
          <xdr:col>13</xdr:col>
          <xdr:colOff>123825</xdr:colOff>
          <xdr:row>30</xdr:row>
          <xdr:rowOff>95250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Beschleunigen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28</xdr:row>
          <xdr:rowOff>142875</xdr:rowOff>
        </xdr:from>
        <xdr:to>
          <xdr:col>9</xdr:col>
          <xdr:colOff>333375</xdr:colOff>
          <xdr:row>30</xdr:row>
          <xdr:rowOff>38100</xdr:rowOff>
        </xdr:to>
        <xdr:sp macro="" textlink="">
          <xdr:nvSpPr>
            <xdr:cNvPr id="2083" name="Option Button 35" descr=" Bremsen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Bremsen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452439</xdr:colOff>
      <xdr:row>14</xdr:row>
      <xdr:rowOff>119062</xdr:rowOff>
    </xdr:from>
    <xdr:to>
      <xdr:col>7</xdr:col>
      <xdr:colOff>681039</xdr:colOff>
      <xdr:row>21</xdr:row>
      <xdr:rowOff>138112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9BC617C7-7E4D-466C-B881-6A9E96AC78AC}"/>
            </a:ext>
          </a:extLst>
        </xdr:cNvPr>
        <xdr:cNvSpPr txBox="1">
          <a:spLocks noChangeArrowheads="1"/>
        </xdr:cNvSpPr>
      </xdr:nvSpPr>
      <xdr:spPr bwMode="auto">
        <a:xfrm rot="16200000">
          <a:off x="4781551" y="3133725"/>
          <a:ext cx="1152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0" bIns="0" anchor="t" upright="1"/>
        <a:lstStyle/>
        <a:p>
          <a:pPr algn="l" rtl="0">
            <a:defRPr sz="1000"/>
          </a:pPr>
          <a:r>
            <a:rPr lang="de-DE" sz="1000" b="0" i="1" u="none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Beschleunigen</a:t>
          </a:r>
        </a:p>
      </xdr:txBody>
    </xdr:sp>
    <xdr:clientData/>
  </xdr:twoCellAnchor>
  <xdr:twoCellAnchor>
    <xdr:from>
      <xdr:col>7</xdr:col>
      <xdr:colOff>452439</xdr:colOff>
      <xdr:row>1</xdr:row>
      <xdr:rowOff>176212</xdr:rowOff>
    </xdr:from>
    <xdr:to>
      <xdr:col>7</xdr:col>
      <xdr:colOff>700089</xdr:colOff>
      <xdr:row>8</xdr:row>
      <xdr:rowOff>4762</xdr:rowOff>
    </xdr:to>
    <xdr:sp macro="" textlink="">
      <xdr:nvSpPr>
        <xdr:cNvPr id="7" name="Text Box 22">
          <a:extLst>
            <a:ext uri="{FF2B5EF4-FFF2-40B4-BE49-F238E27FC236}">
              <a16:creationId xmlns:a16="http://schemas.microsoft.com/office/drawing/2014/main" id="{A373F37D-50C3-43C6-BF7F-A5A8DAC4C2EB}"/>
            </a:ext>
          </a:extLst>
        </xdr:cNvPr>
        <xdr:cNvSpPr txBox="1">
          <a:spLocks noChangeArrowheads="1"/>
        </xdr:cNvSpPr>
      </xdr:nvSpPr>
      <xdr:spPr bwMode="auto">
        <a:xfrm rot="16200000">
          <a:off x="4743451" y="838200"/>
          <a:ext cx="1247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0" bIns="0" anchor="t" upright="1"/>
        <a:lstStyle/>
        <a:p>
          <a:pPr algn="l" rtl="0">
            <a:defRPr sz="1000"/>
          </a:pPr>
          <a:r>
            <a:rPr lang="de-DE" sz="1000" b="0" i="1" u="none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Verzögern(Bremsen)</a:t>
          </a:r>
        </a:p>
      </xdr:txBody>
    </xdr:sp>
    <xdr:clientData/>
  </xdr:twoCellAnchor>
  <xdr:twoCellAnchor>
    <xdr:from>
      <xdr:col>4</xdr:col>
      <xdr:colOff>590551</xdr:colOff>
      <xdr:row>40</xdr:row>
      <xdr:rowOff>142875</xdr:rowOff>
    </xdr:from>
    <xdr:to>
      <xdr:col>11</xdr:col>
      <xdr:colOff>19050</xdr:colOff>
      <xdr:row>43</xdr:row>
      <xdr:rowOff>123825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0D58105-6F8D-641D-0BCB-97A9CB595C10}"/>
            </a:ext>
          </a:extLst>
        </xdr:cNvPr>
        <xdr:cNvSpPr txBox="1"/>
      </xdr:nvSpPr>
      <xdr:spPr>
        <a:xfrm>
          <a:off x="3238501" y="6905625"/>
          <a:ext cx="4419599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/>
            <a:t>Dieses Excel-Arbeitsblatt veranschaulicht allgemeine physikalische Zusammenhänge und dient ausschließlich der theoretischen Betrachtung.</a:t>
          </a:r>
        </a:p>
      </xdr:txBody>
    </xdr:sp>
    <xdr:clientData/>
  </xdr:twoCellAnchor>
  <xdr:twoCellAnchor>
    <xdr:from>
      <xdr:col>1</xdr:col>
      <xdr:colOff>333376</xdr:colOff>
      <xdr:row>4</xdr:row>
      <xdr:rowOff>142875</xdr:rowOff>
    </xdr:from>
    <xdr:to>
      <xdr:col>2</xdr:col>
      <xdr:colOff>66676</xdr:colOff>
      <xdr:row>5</xdr:row>
      <xdr:rowOff>142875</xdr:rowOff>
    </xdr:to>
    <xdr:sp macro="" textlink="">
      <xdr:nvSpPr>
        <xdr:cNvPr id="2055" name="Textfeld 2054">
          <a:extLst>
            <a:ext uri="{FF2B5EF4-FFF2-40B4-BE49-F238E27FC236}">
              <a16:creationId xmlns:a16="http://schemas.microsoft.com/office/drawing/2014/main" id="{6D21BCA0-E670-DB92-7BFC-27D775EBC16F}"/>
            </a:ext>
          </a:extLst>
        </xdr:cNvPr>
        <xdr:cNvSpPr txBox="1"/>
      </xdr:nvSpPr>
      <xdr:spPr>
        <a:xfrm>
          <a:off x="695326" y="866775"/>
          <a:ext cx="495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DE" sz="800">
              <a:solidFill>
                <a:schemeClr val="accent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Eingabe</a:t>
          </a:r>
        </a:p>
      </xdr:txBody>
    </xdr:sp>
    <xdr:clientData/>
  </xdr:twoCellAnchor>
  <xdr:twoCellAnchor>
    <xdr:from>
      <xdr:col>1</xdr:col>
      <xdr:colOff>152400</xdr:colOff>
      <xdr:row>6</xdr:row>
      <xdr:rowOff>95249</xdr:rowOff>
    </xdr:from>
    <xdr:to>
      <xdr:col>1</xdr:col>
      <xdr:colOff>657226</xdr:colOff>
      <xdr:row>7</xdr:row>
      <xdr:rowOff>47625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4EEC20A-8FEB-5347-DB52-CE62CBE9A852}"/>
            </a:ext>
          </a:extLst>
        </xdr:cNvPr>
        <xdr:cNvSpPr txBox="1"/>
      </xdr:nvSpPr>
      <xdr:spPr>
        <a:xfrm>
          <a:off x="514350" y="1142999"/>
          <a:ext cx="504826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Masse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i="1">
              <a:latin typeface="Arial" panose="020B0604020202020204" pitchFamily="34" charset="0"/>
              <a:cs typeface="Arial" panose="020B0604020202020204" pitchFamily="34" charset="0"/>
            </a:rPr>
            <a:t>m</a:t>
          </a:r>
        </a:p>
      </xdr:txBody>
    </xdr:sp>
    <xdr:clientData/>
  </xdr:twoCellAnchor>
  <xdr:twoCellAnchor>
    <xdr:from>
      <xdr:col>2</xdr:col>
      <xdr:colOff>142874</xdr:colOff>
      <xdr:row>6</xdr:row>
      <xdr:rowOff>95250</xdr:rowOff>
    </xdr:from>
    <xdr:to>
      <xdr:col>2</xdr:col>
      <xdr:colOff>704849</xdr:colOff>
      <xdr:row>7</xdr:row>
      <xdr:rowOff>47626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42110771-3854-49FB-8607-C827757B421D}"/>
            </a:ext>
          </a:extLst>
        </xdr:cNvPr>
        <xdr:cNvSpPr txBox="1"/>
      </xdr:nvSpPr>
      <xdr:spPr>
        <a:xfrm>
          <a:off x="1266824" y="1143000"/>
          <a:ext cx="561975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Geschw.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i="1">
              <a:latin typeface="Arial" panose="020B0604020202020204" pitchFamily="34" charset="0"/>
              <a:cs typeface="Arial" panose="020B0604020202020204" pitchFamily="34" charset="0"/>
            </a:rPr>
            <a:t>v</a:t>
          </a:r>
        </a:p>
      </xdr:txBody>
    </xdr:sp>
    <xdr:clientData/>
  </xdr:twoCellAnchor>
  <xdr:twoCellAnchor>
    <xdr:from>
      <xdr:col>3</xdr:col>
      <xdr:colOff>152400</xdr:colOff>
      <xdr:row>6</xdr:row>
      <xdr:rowOff>95250</xdr:rowOff>
    </xdr:from>
    <xdr:to>
      <xdr:col>3</xdr:col>
      <xdr:colOff>628650</xdr:colOff>
      <xdr:row>7</xdr:row>
      <xdr:rowOff>47626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32684830-4DC5-4669-BD94-E7E730EC298A}"/>
            </a:ext>
          </a:extLst>
        </xdr:cNvPr>
        <xdr:cNvSpPr txBox="1"/>
      </xdr:nvSpPr>
      <xdr:spPr>
        <a:xfrm>
          <a:off x="2038350" y="1143000"/>
          <a:ext cx="47625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Radius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i="1">
              <a:latin typeface="Arial" panose="020B0604020202020204" pitchFamily="34" charset="0"/>
              <a:cs typeface="Arial" panose="020B0604020202020204" pitchFamily="34" charset="0"/>
            </a:rPr>
            <a:t>r</a:t>
          </a:r>
        </a:p>
      </xdr:txBody>
    </xdr:sp>
    <xdr:clientData/>
  </xdr:twoCellAnchor>
  <xdr:twoCellAnchor>
    <xdr:from>
      <xdr:col>4</xdr:col>
      <xdr:colOff>57149</xdr:colOff>
      <xdr:row>5</xdr:row>
      <xdr:rowOff>104775</xdr:rowOff>
    </xdr:from>
    <xdr:to>
      <xdr:col>5</xdr:col>
      <xdr:colOff>0</xdr:colOff>
      <xdr:row>7</xdr:row>
      <xdr:rowOff>28575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9D6EFCF1-4939-4D37-A3BF-3B51B0237AE8}"/>
            </a:ext>
          </a:extLst>
        </xdr:cNvPr>
        <xdr:cNvSpPr txBox="1"/>
      </xdr:nvSpPr>
      <xdr:spPr>
        <a:xfrm>
          <a:off x="2705099" y="990600"/>
          <a:ext cx="704851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Bremsen</a:t>
          </a:r>
          <a:r>
            <a:rPr lang="de-DE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/</a:t>
          </a:r>
          <a:b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Beschleun.</a:t>
          </a:r>
          <a:r>
            <a:rPr lang="de-DE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b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000" i="1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>
    <xdr:from>
      <xdr:col>6</xdr:col>
      <xdr:colOff>57149</xdr:colOff>
      <xdr:row>6</xdr:row>
      <xdr:rowOff>28575</xdr:rowOff>
    </xdr:from>
    <xdr:to>
      <xdr:col>6</xdr:col>
      <xdr:colOff>714374</xdr:colOff>
      <xdr:row>6</xdr:row>
      <xdr:rowOff>352426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9F75137E-D0DE-45A6-AFC7-A8C23664181C}"/>
            </a:ext>
          </a:extLst>
        </xdr:cNvPr>
        <xdr:cNvSpPr txBox="1"/>
      </xdr:nvSpPr>
      <xdr:spPr>
        <a:xfrm>
          <a:off x="3886199" y="1076325"/>
          <a:ext cx="657225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Haftreib.</a:t>
          </a:r>
          <a:r>
            <a:rPr lang="de-DE" sz="1000" b="1" baseline="0">
              <a:latin typeface="Arial" panose="020B0604020202020204" pitchFamily="34" charset="0"/>
              <a:cs typeface="Arial" panose="020B0604020202020204" pitchFamily="34" charset="0"/>
            </a:rPr>
            <a:t> Koeff. 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i="1">
              <a:latin typeface="Arial" panose="020B0604020202020204" pitchFamily="34" charset="0"/>
              <a:cs typeface="Arial" panose="020B0604020202020204" pitchFamily="34" charset="0"/>
            </a:rPr>
            <a:t>µ</a:t>
          </a:r>
        </a:p>
      </xdr:txBody>
    </xdr:sp>
    <xdr:clientData/>
  </xdr:twoCellAnchor>
  <xdr:twoCellAnchor editAs="oneCell">
    <xdr:from>
      <xdr:col>19</xdr:col>
      <xdr:colOff>600075</xdr:colOff>
      <xdr:row>28</xdr:row>
      <xdr:rowOff>9474</xdr:rowOff>
    </xdr:from>
    <xdr:to>
      <xdr:col>23</xdr:col>
      <xdr:colOff>552450</xdr:colOff>
      <xdr:row>38</xdr:row>
      <xdr:rowOff>86088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8390A008-167C-080D-7922-16AB17EC1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35125" y="4829124"/>
          <a:ext cx="3000375" cy="1695864"/>
        </a:xfrm>
        <a:prstGeom prst="rect">
          <a:avLst/>
        </a:prstGeom>
      </xdr:spPr>
    </xdr:pic>
    <xdr:clientData/>
  </xdr:twoCellAnchor>
  <xdr:twoCellAnchor editAs="oneCell">
    <xdr:from>
      <xdr:col>19</xdr:col>
      <xdr:colOff>466725</xdr:colOff>
      <xdr:row>39</xdr:row>
      <xdr:rowOff>114300</xdr:rowOff>
    </xdr:from>
    <xdr:to>
      <xdr:col>23</xdr:col>
      <xdr:colOff>685328</xdr:colOff>
      <xdr:row>44</xdr:row>
      <xdr:rowOff>57275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6C38A481-9E6D-832F-D2C8-29CA2766B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01775" y="6715125"/>
          <a:ext cx="3266603" cy="752600"/>
        </a:xfrm>
        <a:prstGeom prst="rect">
          <a:avLst/>
        </a:prstGeom>
      </xdr:spPr>
    </xdr:pic>
    <xdr:clientData/>
  </xdr:twoCellAnchor>
  <xdr:twoCellAnchor>
    <xdr:from>
      <xdr:col>16</xdr:col>
      <xdr:colOff>437821</xdr:colOff>
      <xdr:row>8</xdr:row>
      <xdr:rowOff>38826</xdr:rowOff>
    </xdr:from>
    <xdr:to>
      <xdr:col>22</xdr:col>
      <xdr:colOff>494970</xdr:colOff>
      <xdr:row>23</xdr:row>
      <xdr:rowOff>21817</xdr:rowOff>
    </xdr:to>
    <xdr:grpSp>
      <xdr:nvGrpSpPr>
        <xdr:cNvPr id="30" name="Gruppieren 29">
          <a:extLst>
            <a:ext uri="{FF2B5EF4-FFF2-40B4-BE49-F238E27FC236}">
              <a16:creationId xmlns:a16="http://schemas.microsoft.com/office/drawing/2014/main" id="{2D10B8BD-97F0-FFCC-0F75-BD1C5E5910D2}"/>
            </a:ext>
          </a:extLst>
        </xdr:cNvPr>
        <xdr:cNvGrpSpPr/>
      </xdr:nvGrpSpPr>
      <xdr:grpSpPr>
        <a:xfrm>
          <a:off x="11886871" y="1619976"/>
          <a:ext cx="4629149" cy="2411866"/>
          <a:chOff x="11992632" y="1510275"/>
          <a:chExt cx="4629149" cy="2446353"/>
        </a:xfrm>
      </xdr:grpSpPr>
      <xdr:grpSp>
        <xdr:nvGrpSpPr>
          <xdr:cNvPr id="2053" name="Gruppieren 2052">
            <a:extLst>
              <a:ext uri="{FF2B5EF4-FFF2-40B4-BE49-F238E27FC236}">
                <a16:creationId xmlns:a16="http://schemas.microsoft.com/office/drawing/2014/main" id="{5F51DDB2-AC31-0D8A-A680-6C4105252A35}"/>
              </a:ext>
            </a:extLst>
          </xdr:cNvPr>
          <xdr:cNvGrpSpPr/>
        </xdr:nvGrpSpPr>
        <xdr:grpSpPr>
          <a:xfrm>
            <a:off x="11992632" y="1510275"/>
            <a:ext cx="4629149" cy="2446353"/>
            <a:chOff x="10782300" y="2954791"/>
            <a:chExt cx="4629149" cy="2411865"/>
          </a:xfrm>
        </xdr:grpSpPr>
        <xdr:sp macro="" textlink="">
          <xdr:nvSpPr>
            <xdr:cNvPr id="10" name="Flussdiagramm: Grenzstelle 9">
              <a:extLst>
                <a:ext uri="{FF2B5EF4-FFF2-40B4-BE49-F238E27FC236}">
                  <a16:creationId xmlns:a16="http://schemas.microsoft.com/office/drawing/2014/main" id="{BCD3E687-758E-EC79-04F3-6F347B842D2D}"/>
                </a:ext>
              </a:extLst>
            </xdr:cNvPr>
            <xdr:cNvSpPr/>
          </xdr:nvSpPr>
          <xdr:spPr bwMode="auto">
            <a:xfrm rot="18623466">
              <a:off x="12649199" y="3962401"/>
              <a:ext cx="1657350" cy="301752"/>
            </a:xfrm>
            <a:prstGeom prst="flowChartTerminator">
              <a:avLst/>
            </a:prstGeom>
            <a:solidFill>
              <a:schemeClr val="bg1">
                <a:lumMod val="95000"/>
              </a:schemeClr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61" name="Rechteck 60">
              <a:extLst>
                <a:ext uri="{FF2B5EF4-FFF2-40B4-BE49-F238E27FC236}">
                  <a16:creationId xmlns:a16="http://schemas.microsoft.com/office/drawing/2014/main" id="{BEDD9208-A436-4318-84D7-A2F02189E091}"/>
                </a:ext>
              </a:extLst>
            </xdr:cNvPr>
            <xdr:cNvSpPr/>
          </xdr:nvSpPr>
          <xdr:spPr bwMode="auto">
            <a:xfrm>
              <a:off x="12387943" y="4769982"/>
              <a:ext cx="615723" cy="397329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>
                <a:alpha val="0"/>
              </a:srgbClr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60" name="Rechteck 59">
              <a:extLst>
                <a:ext uri="{FF2B5EF4-FFF2-40B4-BE49-F238E27FC236}">
                  <a16:creationId xmlns:a16="http://schemas.microsoft.com/office/drawing/2014/main" id="{8420E1F7-3679-9E4D-3975-AB3B83E42888}"/>
                </a:ext>
              </a:extLst>
            </xdr:cNvPr>
            <xdr:cNvSpPr/>
          </xdr:nvSpPr>
          <xdr:spPr bwMode="auto">
            <a:xfrm>
              <a:off x="13650005" y="3177949"/>
              <a:ext cx="605518" cy="40413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>
                <a:alpha val="0"/>
              </a:srgbClr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12" name="Rechteck 11">
              <a:extLst>
                <a:ext uri="{FF2B5EF4-FFF2-40B4-BE49-F238E27FC236}">
                  <a16:creationId xmlns:a16="http://schemas.microsoft.com/office/drawing/2014/main" id="{187AC027-1BC5-2E80-54B8-055850EDE699}"/>
                </a:ext>
              </a:extLst>
            </xdr:cNvPr>
            <xdr:cNvSpPr/>
          </xdr:nvSpPr>
          <xdr:spPr bwMode="auto">
            <a:xfrm>
              <a:off x="12830175" y="4772025"/>
              <a:ext cx="542926" cy="45719"/>
            </a:xfrm>
            <a:prstGeom prst="rect">
              <a:avLst/>
            </a:prstGeom>
            <a:pattFill prst="dkUpDiag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633D1C6E-9FFD-B616-7040-987EF1CBAD1B}"/>
                </a:ext>
              </a:extLst>
            </xdr:cNvPr>
            <xdr:cNvCxnSpPr/>
          </xdr:nvCxnSpPr>
          <xdr:spPr bwMode="auto">
            <a:xfrm flipH="1">
              <a:off x="12751934" y="2954791"/>
              <a:ext cx="1680482" cy="2125436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5" name="Ellipse 24">
              <a:extLst>
                <a:ext uri="{FF2B5EF4-FFF2-40B4-BE49-F238E27FC236}">
                  <a16:creationId xmlns:a16="http://schemas.microsoft.com/office/drawing/2014/main" id="{509B7008-A3E8-8D3C-A669-375F46884DBB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14218103" y="3154136"/>
              <a:ext cx="60551" cy="59190"/>
            </a:xfrm>
            <a:prstGeom prst="ellipse">
              <a:avLst/>
            </a:prstGeom>
            <a:solidFill>
              <a:schemeClr val="bg1">
                <a:lumMod val="65000"/>
              </a:schemeClr>
            </a:solidFill>
            <a:ln w="9525" cap="flat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26" name="Textfeld 25">
              <a:extLst>
                <a:ext uri="{FF2B5EF4-FFF2-40B4-BE49-F238E27FC236}">
                  <a16:creationId xmlns:a16="http://schemas.microsoft.com/office/drawing/2014/main" id="{D4252EF3-AE28-6A9D-C654-097DDB8E8380}"/>
                </a:ext>
              </a:extLst>
            </xdr:cNvPr>
            <xdr:cNvSpPr txBox="1"/>
          </xdr:nvSpPr>
          <xdr:spPr>
            <a:xfrm>
              <a:off x="14314032" y="3035073"/>
              <a:ext cx="1097417" cy="49870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DE" sz="10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Schwerpunkt Motorrad</a:t>
              </a:r>
            </a:p>
          </xdr:txBody>
        </xdr:sp>
        <xdr:cxnSp macro="">
          <xdr:nvCxnSpPr>
            <xdr:cNvPr id="28" name="Gerade Verbindung mit Pfeil 27">
              <a:extLst>
                <a:ext uri="{FF2B5EF4-FFF2-40B4-BE49-F238E27FC236}">
                  <a16:creationId xmlns:a16="http://schemas.microsoft.com/office/drawing/2014/main" id="{9919FFBB-0134-A0DF-277B-2836564F9EAC}"/>
                </a:ext>
              </a:extLst>
            </xdr:cNvPr>
            <xdr:cNvCxnSpPr/>
          </xdr:nvCxnSpPr>
          <xdr:spPr bwMode="auto">
            <a:xfrm flipH="1">
              <a:off x="13639800" y="3177949"/>
              <a:ext cx="574901" cy="0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19050" cap="flat" cmpd="sng" algn="ctr">
              <a:solidFill>
                <a:schemeClr val="accent2">
                  <a:lumMod val="75000"/>
                </a:schemeClr>
              </a:solidFill>
              <a:prstDash val="solid"/>
              <a:round/>
              <a:headEnd type="none" w="med" len="med"/>
              <a:tailEnd type="triangle" w="lg" len="lg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31" name="Gerade Verbindung mit Pfeil 30">
              <a:extLst>
                <a:ext uri="{FF2B5EF4-FFF2-40B4-BE49-F238E27FC236}">
                  <a16:creationId xmlns:a16="http://schemas.microsoft.com/office/drawing/2014/main" id="{698C3FBC-4C40-F596-157F-FD1FB554A5FD}"/>
                </a:ext>
              </a:extLst>
            </xdr:cNvPr>
            <xdr:cNvCxnSpPr/>
          </xdr:nvCxnSpPr>
          <xdr:spPr bwMode="auto">
            <a:xfrm>
              <a:off x="14255522" y="3217410"/>
              <a:ext cx="1" cy="374875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1905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lg" len="lg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41" name="Gerade Verbindung mit Pfeil 40">
              <a:extLst>
                <a:ext uri="{FF2B5EF4-FFF2-40B4-BE49-F238E27FC236}">
                  <a16:creationId xmlns:a16="http://schemas.microsoft.com/office/drawing/2014/main" id="{A3BA1C9C-EF2E-41A7-A479-E77EC723874B}"/>
                </a:ext>
              </a:extLst>
            </xdr:cNvPr>
            <xdr:cNvCxnSpPr/>
          </xdr:nvCxnSpPr>
          <xdr:spPr bwMode="auto">
            <a:xfrm flipH="1">
              <a:off x="12387943" y="4766582"/>
              <a:ext cx="615723" cy="3402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19050" cap="flat" cmpd="sng" algn="ctr">
              <a:solidFill>
                <a:schemeClr val="tx2">
                  <a:lumMod val="75000"/>
                  <a:lumOff val="25000"/>
                </a:schemeClr>
              </a:solidFill>
              <a:prstDash val="solid"/>
              <a:round/>
              <a:headEnd type="triangle" w="lg" len="lg"/>
              <a:tailEnd type="none" w="lg" len="lg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42" name="Gerade Verbindung mit Pfeil 41">
              <a:extLst>
                <a:ext uri="{FF2B5EF4-FFF2-40B4-BE49-F238E27FC236}">
                  <a16:creationId xmlns:a16="http://schemas.microsoft.com/office/drawing/2014/main" id="{1C86EE54-1DD1-434F-8C82-6E4DED4850D3}"/>
                </a:ext>
              </a:extLst>
            </xdr:cNvPr>
            <xdr:cNvCxnSpPr/>
          </xdr:nvCxnSpPr>
          <xdr:spPr bwMode="auto">
            <a:xfrm>
              <a:off x="13000264" y="4773385"/>
              <a:ext cx="3402" cy="410936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1905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triangle" w="lg" len="lg"/>
              <a:tailEnd type="none" w="lg" len="lg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62" name="Textfeld 61">
              <a:extLst>
                <a:ext uri="{FF2B5EF4-FFF2-40B4-BE49-F238E27FC236}">
                  <a16:creationId xmlns:a16="http://schemas.microsoft.com/office/drawing/2014/main" id="{9A2CF682-6985-4F4B-A95E-A5ABE9E01333}"/>
                </a:ext>
              </a:extLst>
            </xdr:cNvPr>
            <xdr:cNvSpPr txBox="1"/>
          </xdr:nvSpPr>
          <xdr:spPr>
            <a:xfrm>
              <a:off x="10782300" y="4562475"/>
              <a:ext cx="1703615" cy="5436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de-DE" sz="1000">
                  <a:solidFill>
                    <a:schemeClr val="tx2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Seitenführungskraft</a:t>
              </a:r>
              <a:r>
                <a:rPr lang="de-DE" sz="1000" baseline="0">
                  <a:solidFill>
                    <a:schemeClr val="tx2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(Haftreibungskraft F</a:t>
              </a:r>
              <a:r>
                <a:rPr lang="de-DE" sz="1000" baseline="-25000">
                  <a:solidFill>
                    <a:schemeClr val="tx2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h</a:t>
              </a:r>
              <a:r>
                <a:rPr lang="de-DE" sz="800" baseline="0">
                  <a:solidFill>
                    <a:schemeClr val="tx2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  <a:endParaRPr lang="de-DE" sz="800">
                <a:solidFill>
                  <a:schemeClr val="tx2">
                    <a:lumMod val="75000"/>
                    <a:lumOff val="2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63" name="Textfeld 62">
              <a:extLst>
                <a:ext uri="{FF2B5EF4-FFF2-40B4-BE49-F238E27FC236}">
                  <a16:creationId xmlns:a16="http://schemas.microsoft.com/office/drawing/2014/main" id="{30048891-A86C-4A84-B625-88DB77304471}"/>
                </a:ext>
              </a:extLst>
            </xdr:cNvPr>
            <xdr:cNvSpPr txBox="1"/>
          </xdr:nvSpPr>
          <xdr:spPr>
            <a:xfrm>
              <a:off x="12315826" y="3050041"/>
              <a:ext cx="1319214" cy="3782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de-DE" sz="1000" baseline="0">
                  <a:solidFill>
                    <a:schemeClr val="accent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Zentripedalkraft  F</a:t>
              </a:r>
              <a:r>
                <a:rPr lang="de-DE" sz="1000" baseline="-25000">
                  <a:solidFill>
                    <a:schemeClr val="accent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z</a:t>
              </a:r>
              <a:endParaRPr lang="de-DE" sz="1000">
                <a:solidFill>
                  <a:schemeClr val="accent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2049" name="Textfeld 2048">
              <a:extLst>
                <a:ext uri="{FF2B5EF4-FFF2-40B4-BE49-F238E27FC236}">
                  <a16:creationId xmlns:a16="http://schemas.microsoft.com/office/drawing/2014/main" id="{7D5A4E30-BDBB-4B5C-A8C9-ACEE4D98A303}"/>
                </a:ext>
              </a:extLst>
            </xdr:cNvPr>
            <xdr:cNvSpPr txBox="1"/>
          </xdr:nvSpPr>
          <xdr:spPr>
            <a:xfrm>
              <a:off x="13932898" y="3556450"/>
              <a:ext cx="1173617" cy="2096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de-DE" sz="1000" baseline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Gewichtskraft F</a:t>
              </a:r>
              <a:r>
                <a:rPr lang="de-DE" sz="1000" baseline="-250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g</a:t>
              </a:r>
              <a:endParaRPr lang="de-DE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2051" name="Textfeld 2050">
              <a:extLst>
                <a:ext uri="{FF2B5EF4-FFF2-40B4-BE49-F238E27FC236}">
                  <a16:creationId xmlns:a16="http://schemas.microsoft.com/office/drawing/2014/main" id="{734A469A-0B79-445F-845E-3732C7358555}"/>
                </a:ext>
              </a:extLst>
            </xdr:cNvPr>
            <xdr:cNvSpPr txBox="1"/>
          </xdr:nvSpPr>
          <xdr:spPr>
            <a:xfrm>
              <a:off x="12398148" y="5170713"/>
              <a:ext cx="1173617" cy="1959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de-DE" sz="1000" baseline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Normalkraft F</a:t>
              </a:r>
              <a:r>
                <a:rPr lang="de-DE" sz="1000" baseline="-250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n</a:t>
              </a:r>
              <a:endParaRPr lang="de-DE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2052" name="Textfeld 2051">
              <a:extLst>
                <a:ext uri="{FF2B5EF4-FFF2-40B4-BE49-F238E27FC236}">
                  <a16:creationId xmlns:a16="http://schemas.microsoft.com/office/drawing/2014/main" id="{D12D61C9-B471-42C8-85A6-F2753BA69140}"/>
                </a:ext>
              </a:extLst>
            </xdr:cNvPr>
            <xdr:cNvSpPr txBox="1"/>
          </xdr:nvSpPr>
          <xdr:spPr>
            <a:xfrm>
              <a:off x="11229975" y="3343275"/>
              <a:ext cx="2038350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de-DE" sz="1000" u="sng" baseline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Motorrad-Reifen in Schräglage</a:t>
              </a:r>
              <a:endParaRPr lang="de-DE" sz="100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29" name="Gruppieren 28">
            <a:extLst>
              <a:ext uri="{FF2B5EF4-FFF2-40B4-BE49-F238E27FC236}">
                <a16:creationId xmlns:a16="http://schemas.microsoft.com/office/drawing/2014/main" id="{9BA0EE4B-AAEC-A599-6FCE-3609AD869F34}"/>
              </a:ext>
            </a:extLst>
          </xdr:cNvPr>
          <xdr:cNvGrpSpPr/>
        </xdr:nvGrpSpPr>
        <xdr:grpSpPr>
          <a:xfrm>
            <a:off x="14177667" y="3135236"/>
            <a:ext cx="456909" cy="358928"/>
            <a:chOff x="14177667" y="3135236"/>
            <a:chExt cx="456909" cy="358928"/>
          </a:xfrm>
        </xdr:grpSpPr>
        <xdr:sp macro="" textlink="">
          <xdr:nvSpPr>
            <xdr:cNvPr id="15" name="Bogen 14">
              <a:extLst>
                <a:ext uri="{FF2B5EF4-FFF2-40B4-BE49-F238E27FC236}">
                  <a16:creationId xmlns:a16="http://schemas.microsoft.com/office/drawing/2014/main" id="{FA8BBE84-769E-890B-1080-DD83469AA592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14177667" y="3207626"/>
              <a:ext cx="285750" cy="286538"/>
            </a:xfrm>
            <a:prstGeom prst="arc">
              <a:avLst>
                <a:gd name="adj1" fmla="val 16247988"/>
                <a:gd name="adj2" fmla="val 0"/>
              </a:avLst>
            </a:prstGeom>
            <a:noFill/>
            <a:ln w="9525" cap="flat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sm" len="sm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27" name="Textfeld 26">
              <a:extLst>
                <a:ext uri="{FF2B5EF4-FFF2-40B4-BE49-F238E27FC236}">
                  <a16:creationId xmlns:a16="http://schemas.microsoft.com/office/drawing/2014/main" id="{D8D0DA9A-CC59-F84F-A2FE-BF8C56EC35F0}"/>
                </a:ext>
              </a:extLst>
            </xdr:cNvPr>
            <xdr:cNvSpPr txBox="1"/>
          </xdr:nvSpPr>
          <xdr:spPr>
            <a:xfrm>
              <a:off x="14375787" y="3135236"/>
              <a:ext cx="258789" cy="239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l-GR" sz="10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α</a:t>
              </a:r>
              <a:endParaRPr lang="de-DE" sz="10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2</xdr:row>
      <xdr:rowOff>85725</xdr:rowOff>
    </xdr:from>
    <xdr:to>
      <xdr:col>10</xdr:col>
      <xdr:colOff>571500</xdr:colOff>
      <xdr:row>18</xdr:row>
      <xdr:rowOff>9525</xdr:rowOff>
    </xdr:to>
    <xdr:graphicFrame macro="">
      <xdr:nvGraphicFramePr>
        <xdr:cNvPr id="1025" name="Diagramm 1">
          <a:extLst>
            <a:ext uri="{FF2B5EF4-FFF2-40B4-BE49-F238E27FC236}">
              <a16:creationId xmlns:a16="http://schemas.microsoft.com/office/drawing/2014/main" id="{9DBAE7FE-9764-0CAC-01B7-6A6DA371F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104</xdr:row>
      <xdr:rowOff>76200</xdr:rowOff>
    </xdr:from>
    <xdr:to>
      <xdr:col>19</xdr:col>
      <xdr:colOff>639434</xdr:colOff>
      <xdr:row>136</xdr:row>
      <xdr:rowOff>713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82357630-CA98-93C7-7A20-C682A4D73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7221200"/>
          <a:ext cx="9021434" cy="5106113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72</xdr:row>
      <xdr:rowOff>114300</xdr:rowOff>
    </xdr:from>
    <xdr:to>
      <xdr:col>19</xdr:col>
      <xdr:colOff>629909</xdr:colOff>
      <xdr:row>103</xdr:row>
      <xdr:rowOff>57859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310AB304-14B9-41AB-BC1F-F632A1ECD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1963400"/>
          <a:ext cx="9021434" cy="5077534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40</xdr:row>
      <xdr:rowOff>66675</xdr:rowOff>
    </xdr:from>
    <xdr:to>
      <xdr:col>19</xdr:col>
      <xdr:colOff>648962</xdr:colOff>
      <xdr:row>71</xdr:row>
      <xdr:rowOff>76910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D2301F63-5862-EEA0-F9F2-0D62153E5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86475" y="6677025"/>
          <a:ext cx="9040487" cy="508706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7</xdr:row>
      <xdr:rowOff>142875</xdr:rowOff>
    </xdr:from>
    <xdr:to>
      <xdr:col>19</xdr:col>
      <xdr:colOff>658484</xdr:colOff>
      <xdr:row>38</xdr:row>
      <xdr:rowOff>153110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9A02A88-75AF-3F9B-24EB-704CDD0B6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15050" y="1295400"/>
          <a:ext cx="9021434" cy="508706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0</xdr:row>
      <xdr:rowOff>28574</xdr:rowOff>
    </xdr:from>
    <xdr:to>
      <xdr:col>23</xdr:col>
      <xdr:colOff>447675</xdr:colOff>
      <xdr:row>136</xdr:row>
      <xdr:rowOff>56274</xdr:rowOff>
    </xdr:to>
    <xdr:grpSp>
      <xdr:nvGrpSpPr>
        <xdr:cNvPr id="44" name="Gruppieren 43">
          <a:extLst>
            <a:ext uri="{FF2B5EF4-FFF2-40B4-BE49-F238E27FC236}">
              <a16:creationId xmlns:a16="http://schemas.microsoft.com/office/drawing/2014/main" id="{E1FDE618-60CB-7177-FF8A-AD9665404C69}"/>
            </a:ext>
          </a:extLst>
        </xdr:cNvPr>
        <xdr:cNvGrpSpPr/>
      </xdr:nvGrpSpPr>
      <xdr:grpSpPr>
        <a:xfrm>
          <a:off x="47625" y="28574"/>
          <a:ext cx="17926050" cy="22392400"/>
          <a:chOff x="47625" y="28574"/>
          <a:chExt cx="17698830" cy="20782174"/>
        </a:xfrm>
      </xdr:grpSpPr>
      <xdr:grpSp>
        <xdr:nvGrpSpPr>
          <xdr:cNvPr id="52" name="Gruppieren 51">
            <a:extLst>
              <a:ext uri="{FF2B5EF4-FFF2-40B4-BE49-F238E27FC236}">
                <a16:creationId xmlns:a16="http://schemas.microsoft.com/office/drawing/2014/main" id="{7442EE8D-F3A2-2502-B2C0-182CC3640C94}"/>
              </a:ext>
            </a:extLst>
          </xdr:cNvPr>
          <xdr:cNvGrpSpPr/>
        </xdr:nvGrpSpPr>
        <xdr:grpSpPr>
          <a:xfrm>
            <a:off x="47625" y="28574"/>
            <a:ext cx="16772021" cy="20782174"/>
            <a:chOff x="47625" y="28574"/>
            <a:chExt cx="16700927" cy="23282655"/>
          </a:xfrm>
        </xdr:grpSpPr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6" name="Textfeld 5">
                  <a:extLst>
                    <a:ext uri="{FF2B5EF4-FFF2-40B4-BE49-F238E27FC236}">
                      <a16:creationId xmlns:a16="http://schemas.microsoft.com/office/drawing/2014/main" id="{CC628A8A-E5AB-F875-E4B6-861A3B478E83}"/>
                    </a:ext>
                  </a:extLst>
                </xdr:cNvPr>
                <xdr:cNvSpPr txBox="1"/>
              </xdr:nvSpPr>
              <xdr:spPr>
                <a:xfrm>
                  <a:off x="47625" y="28574"/>
                  <a:ext cx="5895975" cy="23282655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de-DE" sz="12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Berechnungsbeispiel:</a:t>
                  </a:r>
                </a:p>
                <a:p>
                  <a:endParaRPr lang="de-DE" sz="1200" b="1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Ein Motorrad mit der Masse 350kg fährt mit 50 km/h durch eine Kurve mit dem Radius 40m (Haftreibungskoeffizient der trockenen Strasse = 1). Welche Schräglage hat das Motorrad, wie schnell kann es maximal fahren ohne zu stürzen?</a:t>
                  </a:r>
                </a:p>
                <a:p>
                  <a:endParaRPr lang="de-DE" sz="1200" b="1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endParaRPr lang="de-DE" sz="1200" b="1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r>
                    <a:rPr lang="de-DE" sz="12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1. Berechnung der Schräglage:</a:t>
                  </a:r>
                </a:p>
                <a:p>
                  <a:endParaRPr lang="de-DE" sz="12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r>
                    <a:rPr lang="de-DE" sz="1100">
                      <a:latin typeface="Arial" panose="020B0604020202020204" pitchFamily="34" charset="0"/>
                      <a:cs typeface="Arial" panose="020B0604020202020204" pitchFamily="34" charset="0"/>
                    </a:rPr>
                    <a:t>Die Schräglage ergibt sich aus dem Kräftegleichgewicht</a:t>
                  </a:r>
                  <a:r>
                    <a:rPr lang="de-DE" sz="1100" baseline="0">
                      <a:latin typeface="Arial" panose="020B0604020202020204" pitchFamily="34" charset="0"/>
                      <a:cs typeface="Arial" panose="020B0604020202020204" pitchFamily="34" charset="0"/>
                    </a:rPr>
                    <a:t> zwischen der Zentripedalkraft </a:t>
                  </a:r>
                  <a:r>
                    <a:rPr lang="de-DE" sz="1200" i="1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F</a:t>
                  </a:r>
                  <a:r>
                    <a:rPr lang="de-DE" sz="1200" i="1" baseline="-250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z</a:t>
                  </a:r>
                  <a:r>
                    <a:rPr lang="de-DE" sz="1100" baseline="0">
                      <a:latin typeface="Arial" panose="020B0604020202020204" pitchFamily="34" charset="0"/>
                      <a:cs typeface="Arial" panose="020B0604020202020204" pitchFamily="34" charset="0"/>
                    </a:rPr>
                    <a:t> und der Gewichtskraft </a:t>
                  </a:r>
                  <a:r>
                    <a:rPr lang="de-DE" sz="1200" i="1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F</a:t>
                  </a:r>
                  <a:r>
                    <a:rPr lang="de-DE" sz="1200" i="1" baseline="-250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g</a:t>
                  </a:r>
                </a:p>
                <a:p>
                  <a:endParaRPr lang="de-DE" sz="1200" baseline="-250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func>
                          <m:funcPr>
                            <m:ctrlPr>
                              <a:rPr lang="de-DE" sz="12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e-DE" sz="12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tan</m:t>
                            </m:r>
                            <m:r>
                              <a:rPr lang="de-DE" sz="1200" b="0" i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l-GR" sz="12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α</m:t>
                            </m:r>
                          </m:fName>
                          <m:e>
                            <m:r>
                              <a:rPr lang="de-DE" sz="12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f>
                              <m:fPr>
                                <m:ctrlPr>
                                  <a:rPr lang="de-DE" sz="12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de-DE" sz="12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12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𝐹</m:t>
                                    </m:r>
                                  </m:e>
                                  <m:sub>
                                    <m:r>
                                      <a:rPr lang="de-DE" sz="12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𝑧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de-DE" sz="12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12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𝐹</m:t>
                                    </m:r>
                                  </m:e>
                                  <m:sub>
                                    <m:r>
                                      <a:rPr lang="de-DE" sz="12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𝑔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de-DE" sz="12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f>
                              <m:fPr>
                                <m:ctrlPr>
                                  <a:rPr lang="de-DE" sz="12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f>
                                  <m:fPr>
                                    <m:ctrlPr>
                                      <a:rPr lang="de-DE" sz="12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de-DE" sz="12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</m:t>
                                    </m:r>
                                    <m:sSup>
                                      <m:sSupPr>
                                        <m:ctrlPr>
                                          <a:rPr lang="de-DE" sz="1200" i="1">
                                            <a:solidFill>
                                              <a:schemeClr val="dk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r>
                                          <a:rPr lang="de-DE" sz="1200" i="1">
                                            <a:solidFill>
                                              <a:schemeClr val="dk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𝑣</m:t>
                                        </m:r>
                                      </m:e>
                                      <m:sup>
                                        <m:r>
                                          <a:rPr lang="de-DE" sz="1200" i="1">
                                            <a:solidFill>
                                              <a:schemeClr val="dk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</m:num>
                                  <m:den>
                                    <m:r>
                                      <a:rPr lang="de-DE" sz="12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𝑟</m:t>
                                    </m:r>
                                  </m:den>
                                </m:f>
                              </m:num>
                              <m:den>
                                <m:r>
                                  <a:rPr lang="de-DE" sz="12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𝑚𝑔</m:t>
                                </m:r>
                              </m:den>
                            </m:f>
                            <m:r>
                              <a:rPr lang="de-DE" sz="12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f>
                              <m:fPr>
                                <m:ctrlPr>
                                  <a:rPr lang="de-DE" sz="12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de-DE" sz="12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de-DE" sz="12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𝑣</m:t>
                                    </m:r>
                                  </m:e>
                                  <m:sup>
                                    <m:r>
                                      <a:rPr lang="de-DE" sz="12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r>
                                  <a:rPr lang="de-DE" sz="12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𝑔𝑟</m:t>
                                </m:r>
                              </m:den>
                            </m:f>
                          </m:e>
                        </m:func>
                      </m:oMath>
                    </m:oMathPara>
                  </a14:m>
                  <a:endParaRPr lang="de-DE" sz="1200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indent="0"/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Einsetzen der Werte:</a:t>
                  </a:r>
                </a:p>
                <a:p>
                  <a:pPr marL="0" indent="0"/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Masse </a:t>
                  </a:r>
                  <a:r>
                    <a:rPr lang="de-DE" sz="11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m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350 kg</a:t>
                  </a:r>
                  <a:b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</a:b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Geschwindigkeit </a:t>
                  </a:r>
                  <a:r>
                    <a:rPr lang="de-DE" sz="11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v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50 km/h ≈ 13,89 m/s</a:t>
                  </a:r>
                </a:p>
                <a:p>
                  <a:pPr marL="0" indent="0"/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Radius </a:t>
                  </a:r>
                  <a:r>
                    <a:rPr lang="de-DE" sz="11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r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40 m</a:t>
                  </a:r>
                </a:p>
                <a:p>
                  <a:pPr marL="0" indent="0"/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Erdbeschleunigung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</a:t>
                  </a:r>
                  <a:r>
                    <a:rPr lang="de-DE" sz="11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g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9,81 m/s</a:t>
                  </a:r>
                  <a:r>
                    <a:rPr lang="de-DE" sz="1100" baseline="300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2</a:t>
                  </a:r>
                </a:p>
                <a:p>
                  <a:pPr marL="0" indent="0"/>
                  <a:endParaRPr lang="de-DE" sz="1100" baseline="3000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func>
                          <m:func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e-DE" sz="11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tan</m:t>
                            </m:r>
                          </m:fName>
                          <m:e>
                            <m:r>
                              <m:rPr>
                                <m:sty m:val="p"/>
                              </m:rPr>
                              <a:rPr lang="el-G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α</m:t>
                            </m:r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f>
                              <m:fPr>
                                <m:ctrlP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(13,89)</m:t>
                                    </m:r>
                                  </m:e>
                                  <m:sup>
                                    <m: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9,81∙40</m:t>
                                </m:r>
                              </m:den>
                            </m:f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≈0,49</m:t>
                            </m:r>
                          </m:e>
                        </m:func>
                      </m:oMath>
                    </m:oMathPara>
                  </a14:m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indent="0"/>
                  <a:endParaRPr lang="de-DE" sz="1100" baseline="3000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α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≈</m:t>
                        </m:r>
                        <m:r>
                          <m:rPr>
                            <m:sty m:val="p"/>
                          </m:rPr>
                          <a:rPr lang="de-DE" sz="110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arctan</m:t>
                        </m:r>
                        <m:r>
                          <a:rPr lang="de-DE" sz="110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⁡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(0,49)≈26°</m:t>
                        </m:r>
                      </m:oMath>
                    </m:oMathPara>
                  </a14:m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 u="sng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Hinweis:</a:t>
                  </a:r>
                  <a:r>
                    <a:rPr lang="de-DE" sz="1100" u="none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Für die obige Betrachtung ist die Masse gar nicht von Bedeutung. </a:t>
                  </a:r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Die Masse des Motorrads kürzt sich in den Gleichungen heraus, weil sowohl die Zentripetalkraft als auch die Haftreibungskraft proportional zur Masse sind. Das bedeuted,</a:t>
                  </a:r>
                  <a:r>
                    <a:rPr lang="de-DE" sz="110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</a:t>
                  </a:r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die maximale Geschwindigkeit hängt ausschließlich von der Haftreibungszahl, der Erdbeschleunigung und dem Kurvenradius ab – nicht von der Masse. Egal ob ein leichtes Rennmotorrad oder eine schwere Tourenmaschine, die Grenze bleibt die gleiche!  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Die Masse wird hier lediglich rechnerisch</a:t>
                  </a:r>
                  <a:r>
                    <a:rPr lang="de-DE" sz="110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für die vergleichende </a:t>
                  </a:r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Darstellung (Größe der Kräfte) im Kammschen Kreis benötigt. 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200" b="1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2. Maximale Geschwindigkeit in der Kurve:</a:t>
                  </a:r>
                </a:p>
                <a:p>
                  <a:pPr marL="0" indent="0"/>
                  <a:endParaRPr lang="de-DE" sz="110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indent="0"/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Die maximale Geschwindigkeit ergibt sich aus der maximal möglichen Haftreibungskraft </a:t>
                  </a:r>
                  <a:r>
                    <a:rPr lang="de-DE" sz="12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F</a:t>
                  </a:r>
                  <a:r>
                    <a:rPr lang="de-DE" sz="1200" i="1" baseline="-2500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h</a:t>
                  </a:r>
                  <a:r>
                    <a:rPr lang="de-DE" sz="1100" i="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, die das Motorrad im Gleichgewicht mit der Zentripedalkraft </a:t>
                  </a:r>
                  <a:r>
                    <a:rPr kumimoji="0" lang="de-DE" sz="1200" b="0" i="1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F</a:t>
                  </a:r>
                  <a:r>
                    <a:rPr kumimoji="0" lang="de-DE" sz="1200" b="0" i="1" u="none" strike="noStrike" kern="0" cap="none" spc="0" normalizeH="0" baseline="-2500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z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in der Kurve hält:</a:t>
                  </a:r>
                </a:p>
                <a:p>
                  <a:pPr marL="0" indent="0"/>
                  <a:endParaRPr lang="de-DE" sz="1100" baseline="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𝐹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h</m:t>
                            </m:r>
                          </m:sub>
                        </m:sSub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𝜇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∙</m:t>
                        </m:r>
                        <m:sSub>
                          <m:sSub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𝐹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𝑔</m:t>
                            </m:r>
                          </m:sub>
                        </m:sSub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𝜇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𝑚𝑔</m:t>
                        </m:r>
                      </m:oMath>
                    </m:oMathPara>
                  </a14:m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𝜇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𝑚𝑔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f>
                          <m:f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</m:t>
                            </m:r>
                            <m:sSubSup>
                              <m:sSubSupPr>
                                <m:ctrlP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𝑣</m:t>
                                </m:r>
                              </m:e>
                              <m:sub>
                                <m: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𝑚𝑎𝑥</m:t>
                                </m:r>
                              </m:sub>
                              <m:sup>
                                <m: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num>
                          <m:den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den>
                        </m:f>
                      </m:oMath>
                    </m:oMathPara>
                  </a14:m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𝜇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𝑔𝑟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sSubSup>
                          <m:sSubSup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𝑣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𝑚𝑎𝑥</m:t>
                            </m:r>
                          </m:sub>
                          <m:sup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oMath>
                    </m:oMathPara>
                  </a14:m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de-DE" sz="1100" i="1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𝑣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𝑚𝑎𝑥</m:t>
                            </m:r>
                          </m:sub>
                        </m:sSub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ad>
                          <m:radPr>
                            <m:degHide m:val="on"/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radPr>
                          <m:deg/>
                          <m:e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𝜇</m:t>
                            </m:r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𝑔𝑟</m:t>
                            </m:r>
                          </m:e>
                        </m:rad>
                      </m:oMath>
                    </m:oMathPara>
                  </a14:m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de-DE" sz="110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 </a:t>
                  </a:r>
                </a:p>
                <a:p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Einsetzen der Werte:</a:t>
                  </a:r>
                </a:p>
                <a:p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Haftreibungskoeffizient (Asphalt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rauh) </a:t>
                  </a:r>
                  <a14:m>
                    <m:oMath xmlns:m="http://schemas.openxmlformats.org/officeDocument/2006/math">
                      <m:r>
                        <a:rPr lang="de-DE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𝜇</m:t>
                      </m:r>
                    </m:oMath>
                  </a14:m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1</a:t>
                  </a:r>
                </a:p>
                <a:p>
                  <a:endParaRPr lang="de-DE" sz="110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𝑣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𝑚𝑎𝑥</m:t>
                            </m:r>
                          </m:sub>
                        </m:sSub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ad>
                          <m:radPr>
                            <m:degHide m:val="on"/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radPr>
                          <m:deg/>
                          <m:e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1∙9,81∙40</m:t>
                            </m:r>
                          </m:e>
                        </m:rad>
                      </m:oMath>
                    </m:oMathPara>
                  </a14:m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de-DE" sz="1100" i="1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𝑣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𝑚𝑎𝑥</m:t>
                            </m:r>
                          </m:sub>
                        </m:sSub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≈19,8 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𝑚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/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𝑠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≈71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𝑘𝑚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/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h</m:t>
                        </m:r>
                      </m:oMath>
                    </m:oMathPara>
                  </a14:m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200" b="1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3. Maximale Schräglage</a:t>
                  </a:r>
                </a:p>
                <a:p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de-DE" sz="110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 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Die Schräglage bei maximaler Kurvengeschwindigkeit ergibt sich aus der Formel</a:t>
                  </a:r>
                </a:p>
                <a:p>
                  <a:endParaRPr lang="de-DE" sz="110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func>
                          <m:func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e-DE" sz="11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tan</m:t>
                            </m:r>
                          </m:fName>
                          <m:e>
                            <m:sSub>
                              <m:sSubPr>
                                <m:ctrlP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l-G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α</m:t>
                                </m:r>
                              </m:e>
                              <m:sub>
                                <m: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𝑚𝑎𝑥</m:t>
                                </m:r>
                              </m:sub>
                            </m:sSub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f>
                              <m:fPr>
                                <m:ctrlP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𝐹</m:t>
                                    </m:r>
                                  </m:e>
                                  <m:sub>
                                    <m: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𝑧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𝐹</m:t>
                                    </m:r>
                                  </m:e>
                                  <m:sub>
                                    <m: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𝑔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f>
                              <m:fPr>
                                <m:ctrlP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bSup>
                                  <m:sSubSupPr>
                                    <m:ctrlP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𝑣</m:t>
                                    </m:r>
                                  </m:e>
                                  <m:sub>
                                    <m: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  <m:sup>
                                    <m: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bSup>
                              </m:num>
                              <m:den>
                                <m: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𝑔𝑟</m:t>
                                </m:r>
                              </m:den>
                            </m:f>
                          </m:e>
                        </m:func>
                      </m:oMath>
                    </m:oMathPara>
                  </a14:m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Einsetzen der Werte:</a:t>
                  </a:r>
                  <a:b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</a:b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max. Geschwindigkeit v</a:t>
                  </a:r>
                  <a:r>
                    <a:rPr lang="de-DE" sz="1100" i="1" baseline="-2500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max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19,8 m/s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Erdbeschleungung </a:t>
                  </a:r>
                  <a:r>
                    <a:rPr lang="de-DE" sz="11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g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9,81 m/s²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Kurvenradius </a:t>
                  </a:r>
                  <a:r>
                    <a:rPr lang="de-DE" sz="11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r 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= 40m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func>
                          <m:func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e-DE" sz="11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tan</m:t>
                            </m:r>
                          </m:fName>
                          <m:e>
                            <m:sSub>
                              <m:sSubPr>
                                <m:ctrlP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l-G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α</m:t>
                                </m:r>
                              </m:e>
                              <m:sub>
                                <m: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𝑚𝑎𝑥</m:t>
                                </m:r>
                              </m:sub>
                            </m:sSub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f>
                              <m:fPr>
                                <m:ctrlP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(19,8)</m:t>
                                    </m:r>
                                  </m:e>
                                  <m:sup>
                                    <m:r>
                                      <a:rPr lang="de-DE" sz="1100" i="1">
                                        <a:solidFill>
                                          <a:schemeClr val="dk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r>
                                  <a:rPr lang="de-DE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9,81∙40</m:t>
                                </m:r>
                              </m:den>
                            </m:f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≈1</m:t>
                            </m:r>
                          </m:e>
                        </m:func>
                      </m:oMath>
                    </m:oMathPara>
                  </a14:m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 i="1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l-G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α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𝑚𝑎𝑥</m:t>
                            </m:r>
                          </m:sub>
                        </m:sSub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≈</m:t>
                        </m:r>
                        <m:r>
                          <m:rPr>
                            <m:sty m:val="p"/>
                          </m:rPr>
                          <a:rPr lang="de-DE" sz="110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arctan</m:t>
                        </m:r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1)≈45°</m:t>
                        </m:r>
                      </m:oMath>
                    </m:oMathPara>
                  </a14:m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de-DE" sz="110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Bei der maximalen Kurvengeschwindigkeit von 71 km/h beträgt die Schräglage etwa 45°. Das bedeutet, dass der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Reifen des 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Motorrads gerade genügend Grip (Haftreibung) liefert und genau an der Haftgrenze fährt – </a:t>
                  </a:r>
                  <a:r>
                    <a:rPr lang="de-DE" sz="1100" b="1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eine noch größere Schräglage aufgrund</a:t>
                  </a:r>
                  <a:r>
                    <a:rPr lang="de-DE" sz="1100" b="1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größerer Geschwindigkeit</a:t>
                  </a:r>
                  <a:r>
                    <a:rPr lang="de-DE" sz="1100" b="1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oder gleichzeitiges Bremsen (Verzögern) oder Bescheunigen würde unweigerlich zum Wegrutschen/Sturz führen. </a:t>
                  </a: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de-DE" sz="1200" b="1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4. Andere Strassenbedingungen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de-DE" sz="11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Schräglage und maximaler Kurvengeschwindigkeit sind neben dem Kurvenradius erheblich vom Zustand der Strasse abhängig. So ergibt sich bei regennasser Asphalt-Strasse (Haftreibungskoeffizient </a:t>
                  </a:r>
                  <a:r>
                    <a:rPr kumimoji="0" lang="el-GR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μ</a:t>
                  </a:r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0,6) die maximale Kurvengeschwindigkeit zu </a:t>
                  </a:r>
                  <a14:m>
                    <m:oMath xmlns:m="http://schemas.openxmlformats.org/officeDocument/2006/math">
                      <m:r>
                        <a:rPr kumimoji="0" lang="de-DE" sz="1100" b="0" i="0" u="none" strike="noStrike" kern="0" cap="none" spc="0" normalizeH="0" baseline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Arial" panose="020B0604020202020204" pitchFamily="34" charset="0"/>
                        </a:rPr>
                        <m:t>≈</m:t>
                      </m:r>
                    </m:oMath>
                  </a14:m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55km/h bei einer Schräglage von </a:t>
                  </a:r>
                  <a14:m>
                    <m:oMath xmlns:m="http://schemas.openxmlformats.org/officeDocument/2006/math">
                      <m:r>
                        <a:rPr lang="de-DE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≈</m:t>
                      </m:r>
                    </m:oMath>
                  </a14:m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31°.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de-DE" sz="11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Einsetzen der Werte:</a:t>
                  </a:r>
                  <a:endParaRPr lang="de-DE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Haftreibungskoeffizient (Asphalt</a:t>
                  </a:r>
                  <a:r>
                    <a:rPr lang="de-DE" sz="110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nass) </a:t>
                  </a:r>
                  <a14:m>
                    <m:oMath xmlns:m="http://schemas.openxmlformats.org/officeDocument/2006/math">
                      <m:r>
                        <a:rPr lang="de-DE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𝜇</m:t>
                      </m:r>
                    </m:oMath>
                  </a14:m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0,6</a:t>
                  </a:r>
                </a:p>
                <a:p>
                  <a:pPr eaLnBrk="1" fontAlgn="auto" latinLnBrk="0" hangingPunct="1"/>
                  <a:r>
                    <a:rPr lang="de-DE" sz="1100" b="0" i="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Erdbeschleungung </a:t>
                  </a:r>
                  <a:r>
                    <a:rPr lang="de-DE" sz="1100" b="0" i="1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g</a:t>
                  </a:r>
                  <a:r>
                    <a:rPr lang="de-DE" sz="1100" b="0" i="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9,81 m/s²</a:t>
                  </a:r>
                  <a:endParaRPr lang="de-DE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eaLnBrk="1" fontAlgn="auto" latinLnBrk="0" hangingPunct="1"/>
                  <a:r>
                    <a:rPr lang="de-DE" sz="1100" b="0" i="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Kurvenradius </a:t>
                  </a:r>
                  <a:r>
                    <a:rPr lang="de-DE" sz="1100" b="0" i="1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r </a:t>
                  </a:r>
                  <a:r>
                    <a:rPr lang="de-DE" sz="1100" b="0" i="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= 40m</a:t>
                  </a:r>
                  <a:endParaRPr lang="de-DE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endParaRPr lang="de-DE" sz="1100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𝑣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𝑚𝑎𝑥</m:t>
                            </m:r>
                          </m:sub>
                        </m:sSub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ad>
                          <m:radPr>
                            <m:degHide m:val="on"/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radPr>
                          <m:deg/>
                          <m:e>
                            <m: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0,6</m:t>
                            </m:r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∙9,81∙40</m:t>
                            </m:r>
                          </m:e>
                        </m:rad>
                      </m:oMath>
                    </m:oMathPara>
                  </a14:m>
                  <a:endParaRPr lang="de-DE">
                    <a:effectLst/>
                  </a:endParaRPr>
                </a:p>
                <a:p>
                  <a:endParaRPr lang="de-DE">
                    <a:effectLst/>
                  </a:endParaRPr>
                </a:p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𝑣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𝑚𝑎𝑥</m:t>
                            </m:r>
                          </m:sub>
                        </m:sSub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≈1</m:t>
                        </m:r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5,3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</m:t>
                            </m:r>
                          </m:num>
                          <m:den>
                            <m:r>
                              <a:rPr lang="de-DE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𝑠</m:t>
                            </m:r>
                          </m:den>
                        </m:f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≈</m:t>
                        </m:r>
                        <m:r>
                          <a:rPr lang="de-DE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55 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𝑘𝑚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/</m:t>
                        </m:r>
                        <m:r>
                          <a:rPr lang="de-DE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h</m:t>
                        </m:r>
                      </m:oMath>
                    </m:oMathPara>
                  </a14:m>
                  <a:endParaRPr lang="de-DE">
                    <a:effectLst/>
                  </a:endParaRPr>
                </a:p>
                <a:p>
                  <a:endParaRPr lang="de-DE">
                    <a:effectLst/>
                  </a:endParaRPr>
                </a:p>
                <a:p>
                  <a:endParaRPr lang="de-DE">
                    <a:effectLst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func>
                          <m:funcPr>
                            <m:ctrlP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kumimoji="0" lang="de-DE" sz="1100" b="0" i="0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tan</m:t>
                            </m:r>
                          </m:fName>
                          <m:e>
                            <m:sSub>
                              <m:sSubPr>
                                <m:ctrlPr>
                                  <a:rPr kumimoji="0" lang="de-DE" sz="11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kumimoji="0" lang="el-GR" sz="11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α</m:t>
                                </m:r>
                              </m:e>
                              <m:sub>
                                <m:r>
                                  <a:rPr kumimoji="0" lang="de-DE" sz="11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𝑚𝑎𝑥</m:t>
                                </m:r>
                              </m:sub>
                            </m:sSub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f>
                              <m:fPr>
                                <m:ctrlPr>
                                  <a:rPr kumimoji="0" lang="de-DE" sz="11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kumimoji="0" lang="de-DE" sz="11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kumimoji="0" lang="de-DE" sz="11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(15,3)</m:t>
                                    </m:r>
                                  </m:e>
                                  <m:sup>
                                    <m:r>
                                      <a:rPr kumimoji="0" lang="de-DE" sz="11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r>
                                  <a:rPr kumimoji="0" lang="de-DE" sz="11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9,81∙40</m:t>
                                </m:r>
                              </m:den>
                            </m:f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≈0,6</m:t>
                            </m:r>
                          </m:e>
                        </m:func>
                      </m:oMath>
                    </m:oMathPara>
                  </a14:m>
                  <a:endParaRPr kumimoji="0" lang="de-DE" sz="11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de-DE" sz="1100" b="0" i="1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sSub>
                          <m:sSubPr>
                            <m:ctrlP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kumimoji="0" lang="el-GR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α</m:t>
                            </m:r>
                          </m:e>
                          <m:sub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𝑚𝑎𝑥</m:t>
                            </m:r>
                          </m:sub>
                        </m:sSub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≈</m:t>
                        </m:r>
                        <m:r>
                          <m:rPr>
                            <m:sty m:val="p"/>
                          </m:rPr>
                          <a:rPr kumimoji="0" lang="de-DE" sz="1100" b="0" i="0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arctan</m:t>
                        </m:r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(1)≈31°</m:t>
                        </m:r>
                      </m:oMath>
                    </m:oMathPara>
                  </a14:m>
                  <a:endParaRPr kumimoji="0" lang="de-DE" sz="11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de-DE" sz="11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Maximalen Kurvengeschwindigkeit von 71 km/h und Schräglage von etwa 45° bei trockener, rauher Asphaltstrasse kann bei regennasser Strasse nicht gehalten werden, selbst wenn keine zusätzlichen Umfangskräfte (Bremsen, Beschleunigen) wirken. Die Fahrweise muß angepasst werden, sonst droht Sturz. </a:t>
                  </a:r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</xdr:txBody>
            </xdr:sp>
          </mc:Choice>
          <mc:Fallback xmlns="">
            <xdr:sp macro="" textlink="">
              <xdr:nvSpPr>
                <xdr:cNvPr id="6" name="Textfeld 5">
                  <a:extLst>
                    <a:ext uri="{FF2B5EF4-FFF2-40B4-BE49-F238E27FC236}">
                      <a16:creationId xmlns:a16="http://schemas.microsoft.com/office/drawing/2014/main" id="{CC628A8A-E5AB-F875-E4B6-861A3B478E83}"/>
                    </a:ext>
                  </a:extLst>
                </xdr:cNvPr>
                <xdr:cNvSpPr txBox="1"/>
              </xdr:nvSpPr>
              <xdr:spPr>
                <a:xfrm>
                  <a:off x="47625" y="28574"/>
                  <a:ext cx="5895975" cy="23282655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de-DE" sz="12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Berechnungsbeispiel:</a:t>
                  </a:r>
                </a:p>
                <a:p>
                  <a:endParaRPr lang="de-DE" sz="1200" b="1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Ein Motorrad mit der Masse 350kg fährt mit 50 km/h durch eine Kurve mit dem Radius 40m (Haftreibungskoeffizient der trockenen Strasse = 1). Welche Schräglage hat das Motorrad, wie schnell kann es maximal fahren ohne zu stürzen?</a:t>
                  </a:r>
                </a:p>
                <a:p>
                  <a:endParaRPr lang="de-DE" sz="1200" b="1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endParaRPr lang="de-DE" sz="1200" b="1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r>
                    <a:rPr lang="de-DE" sz="12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1. Berechnung der Schräglage:</a:t>
                  </a:r>
                </a:p>
                <a:p>
                  <a:endParaRPr lang="de-DE" sz="12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r>
                    <a:rPr lang="de-DE" sz="1100">
                      <a:latin typeface="Arial" panose="020B0604020202020204" pitchFamily="34" charset="0"/>
                      <a:cs typeface="Arial" panose="020B0604020202020204" pitchFamily="34" charset="0"/>
                    </a:rPr>
                    <a:t>Die Schräglage ergibt sich aus dem Kräftegleichgewicht</a:t>
                  </a:r>
                  <a:r>
                    <a:rPr lang="de-DE" sz="1100" baseline="0">
                      <a:latin typeface="Arial" panose="020B0604020202020204" pitchFamily="34" charset="0"/>
                      <a:cs typeface="Arial" panose="020B0604020202020204" pitchFamily="34" charset="0"/>
                    </a:rPr>
                    <a:t> zwischen der Zentripedalkraft </a:t>
                  </a:r>
                  <a:r>
                    <a:rPr lang="de-DE" sz="1200" i="1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F</a:t>
                  </a:r>
                  <a:r>
                    <a:rPr lang="de-DE" sz="1200" i="1" baseline="-250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z</a:t>
                  </a:r>
                  <a:r>
                    <a:rPr lang="de-DE" sz="1100" baseline="0">
                      <a:latin typeface="Arial" panose="020B0604020202020204" pitchFamily="34" charset="0"/>
                      <a:cs typeface="Arial" panose="020B0604020202020204" pitchFamily="34" charset="0"/>
                    </a:rPr>
                    <a:t> und der Gewichtskraft </a:t>
                  </a:r>
                  <a:r>
                    <a:rPr lang="de-DE" sz="1200" i="1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F</a:t>
                  </a:r>
                  <a:r>
                    <a:rPr lang="de-DE" sz="1200" i="1" baseline="-250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g</a:t>
                  </a:r>
                </a:p>
                <a:p>
                  <a:endParaRPr lang="de-DE" sz="1200" baseline="-25000"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2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〖tan</a:t>
                  </a:r>
                  <a:r>
                    <a:rPr lang="de-DE" sz="12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 </a:t>
                  </a:r>
                  <a:r>
                    <a:rPr lang="el-GR" sz="12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α</a:t>
                  </a:r>
                  <a:r>
                    <a:rPr lang="de-DE" sz="12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〗⁡〖=𝐹_𝑧/𝐹_𝑔 =((𝑚𝑣^2)/𝑟)/𝑚𝑔=𝑣^2/𝑔𝑟〗</a:t>
                  </a:r>
                  <a:endParaRPr lang="de-DE" sz="1200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indent="0"/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Einsetzen der Werte:</a:t>
                  </a:r>
                </a:p>
                <a:p>
                  <a:pPr marL="0" indent="0"/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Masse </a:t>
                  </a:r>
                  <a:r>
                    <a:rPr lang="de-DE" sz="11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m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350 kg</a:t>
                  </a:r>
                  <a:b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</a:b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Geschwindigkeit </a:t>
                  </a:r>
                  <a:r>
                    <a:rPr lang="de-DE" sz="11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v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50 km/h ≈ 13,89 m/s</a:t>
                  </a:r>
                </a:p>
                <a:p>
                  <a:pPr marL="0" indent="0"/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Radius </a:t>
                  </a:r>
                  <a:r>
                    <a:rPr lang="de-DE" sz="11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r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40 m</a:t>
                  </a:r>
                </a:p>
                <a:p>
                  <a:pPr marL="0" indent="0"/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Erdbeschleunigung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</a:t>
                  </a:r>
                  <a:r>
                    <a:rPr lang="de-DE" sz="11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g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9,81 m/s</a:t>
                  </a:r>
                  <a:r>
                    <a:rPr lang="de-DE" sz="1100" baseline="300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2</a:t>
                  </a:r>
                </a:p>
                <a:p>
                  <a:pPr marL="0" indent="0"/>
                  <a:endParaRPr lang="de-DE" sz="1100" baseline="3000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tan⁡〖</a:t>
                  </a:r>
                  <a:r>
                    <a:rPr lang="el-GR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α</a:t>
                  </a: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=〖(13,89)〗^2/(9,81∙40)≈0,49〗</a:t>
                  </a: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indent="0"/>
                  <a:endParaRPr lang="de-DE" sz="1100" baseline="3000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el-GR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α</a:t>
                  </a: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≈arctan⁡(0,49)≈26°</a:t>
                  </a: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 u="sng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Hinweis:</a:t>
                  </a:r>
                  <a:r>
                    <a:rPr lang="de-DE" sz="1100" u="none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Für die obige Betrachtung ist die Masse gar nicht von Bedeutung. </a:t>
                  </a:r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Die Masse des Motorrads kürzt sich in den Gleichungen heraus, weil sowohl die Zentripetalkraft als auch die Haftreibungskraft proportional zur Masse sind. Das bedeuted,</a:t>
                  </a:r>
                  <a:r>
                    <a:rPr lang="de-DE" sz="110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</a:t>
                  </a:r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die maximale Geschwindigkeit hängt ausschließlich von der Haftreibungszahl, der Erdbeschleunigung und dem Kurvenradius ab – nicht von der Masse. Egal ob ein leichtes Rennmotorrad oder eine schwere Tourenmaschine, die Grenze bleibt die gleiche!  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Die Masse wird hier lediglich rechnerisch</a:t>
                  </a:r>
                  <a:r>
                    <a:rPr lang="de-DE" sz="110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für die vergleichende </a:t>
                  </a:r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Darstellung (Größe der Kräfte) im Kammschen Kreis benötigt. 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200" b="1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2. Maximale Geschwindigkeit in der Kurve:</a:t>
                  </a:r>
                </a:p>
                <a:p>
                  <a:pPr marL="0" indent="0"/>
                  <a:endParaRPr lang="de-DE" sz="110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indent="0"/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Die maximale Geschwindigkeit ergibt sich aus der maximal möglichen Haftreibungskraft </a:t>
                  </a:r>
                  <a:r>
                    <a:rPr lang="de-DE" sz="12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F</a:t>
                  </a:r>
                  <a:r>
                    <a:rPr lang="de-DE" sz="1200" i="1" baseline="-2500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h</a:t>
                  </a:r>
                  <a:r>
                    <a:rPr lang="de-DE" sz="1100" i="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, die das Motorrad im Gleichgewicht mit der Zentripedalkraft </a:t>
                  </a:r>
                  <a:r>
                    <a:rPr kumimoji="0" lang="de-DE" sz="1200" b="0" i="1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F</a:t>
                  </a:r>
                  <a:r>
                    <a:rPr kumimoji="0" lang="de-DE" sz="1200" b="0" i="1" u="none" strike="noStrike" kern="0" cap="none" spc="0" normalizeH="0" baseline="-2500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z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in der Kurve hält:</a:t>
                  </a:r>
                </a:p>
                <a:p>
                  <a:pPr marL="0" indent="0"/>
                  <a:endParaRPr lang="de-DE" sz="1100" baseline="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/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𝐹_ℎ=𝜇∙𝐹_𝑔=𝜇𝑚𝑔</a:t>
                  </a: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/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𝜇𝑚𝑔=(𝑚𝑣_𝑚𝑎𝑥^2)/𝑟</a:t>
                  </a: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/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𝜇𝑔𝑟=𝑣_𝑚𝑎𝑥^2</a:t>
                  </a: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de-DE" sz="1100" i="1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/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𝑣_𝑚𝑎𝑥=√𝜇𝑔𝑟</a:t>
                  </a: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de-DE" sz="110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 </a:t>
                  </a:r>
                </a:p>
                <a:p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Einsetzen der Werte:</a:t>
                  </a:r>
                </a:p>
                <a:p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Haftreibungskoeffizient (Asphalt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rauh) </a:t>
                  </a: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𝜇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1</a:t>
                  </a:r>
                </a:p>
                <a:p>
                  <a:endParaRPr lang="de-DE" sz="110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/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𝑣_𝑚𝑎𝑥=√(1∙9,81∙40)</a:t>
                  </a: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de-DE" sz="1100" i="1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/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𝑣_𝑚𝑎𝑥≈19,8 𝑚/𝑠≈71𝑘𝑚/ℎ</a:t>
                  </a: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2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200" b="1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3. Maximale Schräglage</a:t>
                  </a:r>
                </a:p>
                <a:p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r>
                    <a:rPr lang="de-DE" sz="110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 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Die Schräglage bei maximaler Kurvengeschwindigkeit ergibt sich aus der Formel</a:t>
                  </a:r>
                </a:p>
                <a:p>
                  <a:endParaRPr lang="de-DE" sz="110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tan⁡〖</a:t>
                  </a:r>
                  <a:r>
                    <a:rPr lang="el-GR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α</a:t>
                  </a: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_𝑚𝑎𝑥=𝐹_𝑧/𝐹_𝑔 =(𝑣_𝑚𝑎𝑥^2)/𝑔𝑟〗</a:t>
                  </a: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Einsetzen der Werte:</a:t>
                  </a:r>
                  <a:b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</a:b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max. Geschwindigkeit v</a:t>
                  </a:r>
                  <a:r>
                    <a:rPr lang="de-DE" sz="1100" i="1" baseline="-2500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max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19,8 m/s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Erdbeschleungung </a:t>
                  </a:r>
                  <a:r>
                    <a:rPr lang="de-DE" sz="11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g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9,81 m/s²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Kurvenradius </a:t>
                  </a:r>
                  <a:r>
                    <a:rPr lang="de-DE" sz="1100" i="1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r 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= 40m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tan⁡〖</a:t>
                  </a:r>
                  <a:r>
                    <a:rPr lang="el-GR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α</a:t>
                  </a: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_𝑚𝑎𝑥=〖(19,8)〗^2/(9,81∙40)≈1〗</a:t>
                  </a: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 i="1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el-GR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α</a:t>
                  </a: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_𝑚𝑎𝑥≈arctan</a:t>
                  </a:r>
                  <a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(</a:t>
                  </a: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1)≈45°</a:t>
                  </a:r>
                  <a:endParaRPr lang="de-DE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  <a:p>
                  <a:endParaRPr lang="de-DE" sz="110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Bei der maximalen Kurvengeschwindigkeit von 71 km/h beträgt die Schräglage etwa 45°. Das bedeutet, dass der</a:t>
                  </a:r>
                  <a:r>
                    <a:rPr lang="de-DE" sz="1100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Reifen des </a:t>
                  </a:r>
                  <a:r>
                    <a:rPr lang="de-DE" sz="110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Motorrads gerade genügend Grip (Haftreibung) liefert und genau an der Haftgrenze fährt – </a:t>
                  </a:r>
                  <a:r>
                    <a:rPr lang="de-DE" sz="1100" b="1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eine noch größere Schräglage aufgrund</a:t>
                  </a:r>
                  <a:r>
                    <a:rPr lang="de-DE" sz="1100" b="1" baseline="0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größerer Geschwindigkeit</a:t>
                  </a:r>
                  <a:r>
                    <a:rPr lang="de-DE" sz="1100" b="1">
                      <a:solidFill>
                        <a:schemeClr val="dk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oder gleichzeitiges Bremsen (Verzögern) oder Bescheunigen würde unweigerlich zum Wegrutschen/Sturz führen. </a:t>
                  </a: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de-DE" sz="1200" b="1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4. Andere Strassenbedingungen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de-DE" sz="11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Schräglage und maximaler Kurvengeschwindigkeit sind neben dem Kurvenradius erheblich vom Zustand der Strasse abhängig. So ergibt sich bei regennasser Asphalt-Strasse (Haftreibungskoeffizient </a:t>
                  </a:r>
                  <a:r>
                    <a:rPr kumimoji="0" lang="el-GR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μ</a:t>
                  </a:r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0,6) die maximale Kurvengeschwindigkeit zu </a:t>
                  </a:r>
                  <a:r>
                    <a:rPr kumimoji="0" lang="de-DE" sz="1100" b="0" i="0" u="none" strike="noStrike" kern="0" cap="none" spc="0" normalizeH="0" baseline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Arial" panose="020B0604020202020204" pitchFamily="34" charset="0"/>
                    </a:rPr>
                    <a:t>≈</a:t>
                  </a:r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55km/h bei einer Schräglage von </a:t>
                  </a:r>
                  <a:r>
                    <a:rPr lang="de-DE" sz="1100" b="0" i="0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≈</a:t>
                  </a:r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31°.</a:t>
                  </a: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de-DE" sz="11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Einsetzen der Werte:</a:t>
                  </a:r>
                  <a:endParaRPr lang="de-DE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Haftreibungskoeffizient (Asphalt</a:t>
                  </a:r>
                  <a:r>
                    <a:rPr lang="de-DE" sz="110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nass) </a:t>
                  </a: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𝜇</a:t>
                  </a:r>
                  <a:r>
                    <a:rPr lang="de-DE" sz="110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0,6</a:t>
                  </a:r>
                </a:p>
                <a:p>
                  <a:pPr eaLnBrk="1" fontAlgn="auto" latinLnBrk="0" hangingPunct="1"/>
                  <a:r>
                    <a:rPr lang="de-DE" sz="1100" b="0" i="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Erdbeschleungung </a:t>
                  </a:r>
                  <a:r>
                    <a:rPr lang="de-DE" sz="1100" b="0" i="1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g</a:t>
                  </a:r>
                  <a:r>
                    <a:rPr lang="de-DE" sz="1100" b="0" i="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= 9,81 m/s²</a:t>
                  </a:r>
                  <a:endParaRPr lang="de-DE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eaLnBrk="1" fontAlgn="auto" latinLnBrk="0" hangingPunct="1"/>
                  <a:r>
                    <a:rPr lang="de-DE" sz="1100" b="0" i="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- Kurvenradius </a:t>
                  </a:r>
                  <a:r>
                    <a:rPr lang="de-DE" sz="1100" b="0" i="1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r </a:t>
                  </a:r>
                  <a:r>
                    <a:rPr lang="de-DE" sz="1100" b="0" i="0" baseline="0">
                      <a:solidFill>
                        <a:schemeClr val="dk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= 40m</a:t>
                  </a:r>
                  <a:endParaRPr lang="de-DE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endParaRPr lang="de-DE" sz="1100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/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𝑣_𝑚𝑎𝑥=√(</a:t>
                  </a:r>
                  <a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0,6</a:t>
                  </a: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∙9,81∙40)</a:t>
                  </a:r>
                  <a:endParaRPr lang="de-DE">
                    <a:effectLst/>
                  </a:endParaRPr>
                </a:p>
                <a:p>
                  <a:endParaRPr lang="de-DE">
                    <a:effectLst/>
                  </a:endParaRPr>
                </a:p>
                <a:p>
                  <a:pPr/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𝑣_𝑚𝑎𝑥≈1</a:t>
                  </a:r>
                  <a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5,3</a:t>
                  </a: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 𝑚</a:t>
                  </a:r>
                  <a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/</a:t>
                  </a: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𝑠≈</a:t>
                  </a:r>
                  <a:r>
                    <a:rPr lang="de-DE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55 </a:t>
                  </a:r>
                  <a:r>
                    <a:rPr lang="de-DE" sz="110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a:t>𝑘𝑚/ℎ</a:t>
                  </a:r>
                  <a:endParaRPr lang="de-DE">
                    <a:effectLst/>
                  </a:endParaRPr>
                </a:p>
                <a:p>
                  <a:endParaRPr lang="de-DE">
                    <a:effectLst/>
                  </a:endParaRPr>
                </a:p>
                <a:p>
                  <a:endParaRPr lang="de-DE">
                    <a:effectLst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a:t>tan⁡〖</a:t>
                  </a:r>
                  <a:r>
                    <a:rPr kumimoji="0" lang="el-GR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a:t>α</a:t>
                  </a:r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a:t>_𝑚𝑎𝑥=〖(15,3)〗^2/(9,81∙40)≈0,6〗</a:t>
                  </a:r>
                  <a:endParaRPr kumimoji="0" lang="de-DE" sz="11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de-DE" sz="1100" b="0" i="1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l-GR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a:t>α</a:t>
                  </a:r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a:t>_𝑚𝑎𝑥≈arctan(1)≈31°</a:t>
                  </a:r>
                  <a:endParaRPr kumimoji="0" lang="de-DE" sz="11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+mn-lt"/>
                    <a:ea typeface="+mn-ea"/>
                    <a:cs typeface="+mn-cs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de-DE" sz="11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de-DE" sz="1100" b="0" i="0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Maximalen Kurvengeschwindigkeit von 71 km/h und Schräglage von etwa 45° bei trockener, rauher Asphaltstrasse kann bei regennasser Strasse nicht gehalten werden, selbst wenn keine zusätzlichen Umfangskräfte (Bremsen, Beschleunigen) wirken. Die Fahrweise muß angepasst werden, sonst droht Sturz. </a:t>
                  </a:r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endParaRPr lang="de-DE" sz="1100" b="1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</xdr:txBody>
            </xdr:sp>
          </mc:Fallback>
        </mc:AlternateContent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72460C9A-315C-B90E-86A4-00BBED698700}"/>
                </a:ext>
              </a:extLst>
            </xdr:cNvPr>
            <xdr:cNvSpPr txBox="1"/>
          </xdr:nvSpPr>
          <xdr:spPr>
            <a:xfrm>
              <a:off x="9695090" y="405557"/>
              <a:ext cx="2466324" cy="94245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DE" sz="1100" i="1">
                  <a:solidFill>
                    <a:schemeClr val="accent6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(1) Fahrt durch Kurve in Schräglage. Resultierende nur aus Seitenkräfte gebildet,</a:t>
              </a:r>
              <a:r>
                <a:rPr lang="de-DE" sz="1100" i="1" baseline="0">
                  <a:solidFill>
                    <a:schemeClr val="accent6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da k</a:t>
              </a:r>
              <a:r>
                <a:rPr lang="de-DE" sz="1100" i="1">
                  <a:solidFill>
                    <a:schemeClr val="accent6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eine Umfangskräfte (Bremsen/Beschleunigung)</a:t>
              </a:r>
              <a:r>
                <a:rPr lang="de-DE" sz="1100" i="1" baseline="0">
                  <a:solidFill>
                    <a:schemeClr val="accent6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am Rad. Entspannte Kurvenfahrt.</a:t>
              </a:r>
              <a:endParaRPr lang="de-DE" sz="1100" i="1">
                <a:solidFill>
                  <a:schemeClr val="accent6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cxnSp macro="">
          <xdr:nvCxnSpPr>
            <xdr:cNvPr id="4" name="Gerade Verbindung mit Pfeil 3">
              <a:extLst>
                <a:ext uri="{FF2B5EF4-FFF2-40B4-BE49-F238E27FC236}">
                  <a16:creationId xmlns:a16="http://schemas.microsoft.com/office/drawing/2014/main" id="{4989A1AF-97C7-7687-44FA-A9727EF94831}"/>
                </a:ext>
              </a:extLst>
            </xdr:cNvPr>
            <xdr:cNvCxnSpPr>
              <a:stCxn id="2" idx="1"/>
            </xdr:cNvCxnSpPr>
          </xdr:nvCxnSpPr>
          <xdr:spPr bwMode="auto">
            <a:xfrm flipH="1">
              <a:off x="8784771" y="876784"/>
              <a:ext cx="910319" cy="3409466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prstDash val="solid"/>
              <a:round/>
              <a:headEnd type="none" w="med" len="med"/>
              <a:tailEnd type="triangle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7" name="Gerade Verbindung mit Pfeil 16">
              <a:extLst>
                <a:ext uri="{FF2B5EF4-FFF2-40B4-BE49-F238E27FC236}">
                  <a16:creationId xmlns:a16="http://schemas.microsoft.com/office/drawing/2014/main" id="{DD23A58E-4834-A168-03F1-870A06780515}"/>
                </a:ext>
              </a:extLst>
            </xdr:cNvPr>
            <xdr:cNvCxnSpPr>
              <a:stCxn id="2" idx="3"/>
            </xdr:cNvCxnSpPr>
          </xdr:nvCxnSpPr>
          <xdr:spPr bwMode="auto">
            <a:xfrm>
              <a:off x="12161414" y="876784"/>
              <a:ext cx="1357418" cy="2266849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prstDash val="solid"/>
              <a:round/>
              <a:headEnd type="none" w="med" len="med"/>
              <a:tailEnd type="triangle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0" name="Textfeld 19">
              <a:extLst>
                <a:ext uri="{FF2B5EF4-FFF2-40B4-BE49-F238E27FC236}">
                  <a16:creationId xmlns:a16="http://schemas.microsoft.com/office/drawing/2014/main" id="{E4D2BB60-3DC6-41B5-83D6-8E8D3D2E2600}"/>
                </a:ext>
              </a:extLst>
            </xdr:cNvPr>
            <xdr:cNvSpPr txBox="1"/>
          </xdr:nvSpPr>
          <xdr:spPr>
            <a:xfrm>
              <a:off x="14305188" y="6947808"/>
              <a:ext cx="2311855" cy="64225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DE" sz="1100" i="1">
                  <a:solidFill>
                    <a:schemeClr val="accent6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(2) Wie zuvor (1), jedoch mit maximaler Kurvengeschwindigkeit. Kurvenfahrt am Limit!</a:t>
              </a:r>
            </a:p>
          </xdr:txBody>
        </xdr:sp>
        <xdr:sp macro="" textlink="">
          <xdr:nvSpPr>
            <xdr:cNvPr id="21" name="Textfeld 20">
              <a:extLst>
                <a:ext uri="{FF2B5EF4-FFF2-40B4-BE49-F238E27FC236}">
                  <a16:creationId xmlns:a16="http://schemas.microsoft.com/office/drawing/2014/main" id="{90166614-8A89-B8E2-826F-39EEF7EE8BA4}"/>
                </a:ext>
              </a:extLst>
            </xdr:cNvPr>
            <xdr:cNvSpPr txBox="1"/>
          </xdr:nvSpPr>
          <xdr:spPr>
            <a:xfrm>
              <a:off x="8899071" y="3559629"/>
              <a:ext cx="1344386" cy="1624692"/>
            </a:xfrm>
            <a:prstGeom prst="rect">
              <a:avLst/>
            </a:prstGeom>
            <a:solidFill>
              <a:schemeClr val="lt1">
                <a:alpha val="20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DE" sz="9600" b="1">
                  <a:solidFill>
                    <a:schemeClr val="accent6">
                      <a:lumMod val="40000"/>
                      <a:lumOff val="60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1</a:t>
              </a:r>
            </a:p>
          </xdr:txBody>
        </xdr:sp>
        <xdr:sp macro="" textlink="">
          <xdr:nvSpPr>
            <xdr:cNvPr id="22" name="Textfeld 21">
              <a:extLst>
                <a:ext uri="{FF2B5EF4-FFF2-40B4-BE49-F238E27FC236}">
                  <a16:creationId xmlns:a16="http://schemas.microsoft.com/office/drawing/2014/main" id="{FBDAEE69-DD9D-4D4E-A4CF-3EB7BCDFCBA6}"/>
                </a:ext>
              </a:extLst>
            </xdr:cNvPr>
            <xdr:cNvSpPr txBox="1"/>
          </xdr:nvSpPr>
          <xdr:spPr>
            <a:xfrm>
              <a:off x="8999764" y="9348107"/>
              <a:ext cx="1357993" cy="1624693"/>
            </a:xfrm>
            <a:prstGeom prst="rect">
              <a:avLst/>
            </a:prstGeom>
            <a:solidFill>
              <a:schemeClr val="lt1">
                <a:alpha val="20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DE" sz="9600" b="1">
                  <a:solidFill>
                    <a:schemeClr val="accent6">
                      <a:lumMod val="40000"/>
                      <a:lumOff val="60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</a:t>
              </a:r>
            </a:p>
          </xdr:txBody>
        </xdr:sp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FBDFD5C5-AEDD-4468-9542-9BBF642EEFF5}"/>
                </a:ext>
              </a:extLst>
            </xdr:cNvPr>
            <xdr:cNvSpPr txBox="1"/>
          </xdr:nvSpPr>
          <xdr:spPr>
            <a:xfrm>
              <a:off x="8956221" y="14805932"/>
              <a:ext cx="1344386" cy="1624693"/>
            </a:xfrm>
            <a:prstGeom prst="rect">
              <a:avLst/>
            </a:prstGeom>
            <a:solidFill>
              <a:schemeClr val="lt1">
                <a:alpha val="20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DE" sz="9600" b="1">
                  <a:solidFill>
                    <a:schemeClr val="accent6">
                      <a:lumMod val="40000"/>
                      <a:lumOff val="60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</a:t>
              </a:r>
            </a:p>
          </xdr:txBody>
        </xdr:sp>
        <xdr:sp macro="" textlink="">
          <xdr:nvSpPr>
            <xdr:cNvPr id="25" name="Ellipse 24">
              <a:extLst>
                <a:ext uri="{FF2B5EF4-FFF2-40B4-BE49-F238E27FC236}">
                  <a16:creationId xmlns:a16="http://schemas.microsoft.com/office/drawing/2014/main" id="{C8123A1B-47B4-87E3-27B4-78DF1DE5329B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14157040" y="8715374"/>
              <a:ext cx="371475" cy="395968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>
                <a:alpha val="0"/>
              </a:srgbClr>
            </a:solidFill>
            <a:ln w="19050" cap="flat" cmpd="sng" algn="ctr">
              <a:solidFill>
                <a:schemeClr val="accent2"/>
              </a:solidFill>
              <a:prstDash val="dash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cxnSp macro="">
          <xdr:nvCxnSpPr>
            <xdr:cNvPr id="26" name="Gerade Verbindung mit Pfeil 25">
              <a:extLst>
                <a:ext uri="{FF2B5EF4-FFF2-40B4-BE49-F238E27FC236}">
                  <a16:creationId xmlns:a16="http://schemas.microsoft.com/office/drawing/2014/main" id="{92AC0AE9-8DCA-48AD-89E6-5AC77C877673}"/>
                </a:ext>
              </a:extLst>
            </xdr:cNvPr>
            <xdr:cNvCxnSpPr>
              <a:stCxn id="20" idx="2"/>
            </xdr:cNvCxnSpPr>
          </xdr:nvCxnSpPr>
          <xdr:spPr bwMode="auto">
            <a:xfrm flipH="1">
              <a:off x="14517682" y="7590065"/>
              <a:ext cx="943433" cy="1136022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prstDash val="solid"/>
              <a:round/>
              <a:headEnd type="none" w="med" len="med"/>
              <a:tailEnd type="triangle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30" name="Ellipse 29">
              <a:extLst>
                <a:ext uri="{FF2B5EF4-FFF2-40B4-BE49-F238E27FC236}">
                  <a16:creationId xmlns:a16="http://schemas.microsoft.com/office/drawing/2014/main" id="{13D40EF5-382A-4651-BFE8-B5596F24BE46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6992711" y="4230461"/>
              <a:ext cx="371475" cy="395968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>
                <a:alpha val="0"/>
              </a:srgbClr>
            </a:solidFill>
            <a:ln w="19050" cap="flat" cmpd="sng" algn="ctr">
              <a:solidFill>
                <a:schemeClr val="accent2"/>
              </a:solidFill>
              <a:prstDash val="dash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31" name="Ellipse 30">
              <a:extLst>
                <a:ext uri="{FF2B5EF4-FFF2-40B4-BE49-F238E27FC236}">
                  <a16:creationId xmlns:a16="http://schemas.microsoft.com/office/drawing/2014/main" id="{F3ADDD0D-B4E5-48FD-B29F-025E4B0DB841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6973661" y="9848850"/>
              <a:ext cx="371475" cy="387804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>
                <a:alpha val="0"/>
              </a:srgbClr>
            </a:solidFill>
            <a:ln w="19050" cap="flat" cmpd="sng" algn="ctr">
              <a:solidFill>
                <a:schemeClr val="accent2"/>
              </a:solidFill>
              <a:prstDash val="dash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33" name="Ellipse 32">
              <a:extLst>
                <a:ext uri="{FF2B5EF4-FFF2-40B4-BE49-F238E27FC236}">
                  <a16:creationId xmlns:a16="http://schemas.microsoft.com/office/drawing/2014/main" id="{76021B45-1C47-4407-BB38-D7471D4F148A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14241457" y="13824287"/>
              <a:ext cx="371475" cy="387804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>
                <a:alpha val="0"/>
              </a:srgbClr>
            </a:solidFill>
            <a:ln w="19050" cap="flat" cmpd="sng" algn="ctr">
              <a:solidFill>
                <a:schemeClr val="accent2"/>
              </a:solidFill>
              <a:prstDash val="dash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35" name="Ellipse 34">
              <a:extLst>
                <a:ext uri="{FF2B5EF4-FFF2-40B4-BE49-F238E27FC236}">
                  <a16:creationId xmlns:a16="http://schemas.microsoft.com/office/drawing/2014/main" id="{A47C59AB-C139-498F-9555-09B1CCD243C8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460921" y="15335250"/>
              <a:ext cx="371475" cy="387804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>
                <a:alpha val="0"/>
              </a:srgbClr>
            </a:solidFill>
            <a:ln w="19050" cap="flat" cmpd="sng" algn="ctr">
              <a:solidFill>
                <a:schemeClr val="accent2"/>
              </a:solidFill>
              <a:prstDash val="dash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37" name="Freihandform: Form 36">
              <a:extLst>
                <a:ext uri="{FF2B5EF4-FFF2-40B4-BE49-F238E27FC236}">
                  <a16:creationId xmlns:a16="http://schemas.microsoft.com/office/drawing/2014/main" id="{E5F75AFF-4714-EFB2-B88A-7D9C6747C8A5}"/>
                </a:ext>
              </a:extLst>
            </xdr:cNvPr>
            <xdr:cNvSpPr/>
          </xdr:nvSpPr>
          <xdr:spPr bwMode="auto">
            <a:xfrm>
              <a:off x="6341647" y="4731204"/>
              <a:ext cx="708214" cy="5079546"/>
            </a:xfrm>
            <a:custGeom>
              <a:avLst/>
              <a:gdLst>
                <a:gd name="connsiteX0" fmla="*/ 578946 w 721821"/>
                <a:gd name="connsiteY0" fmla="*/ 0 h 4857750"/>
                <a:gd name="connsiteX1" fmla="*/ 7446 w 721821"/>
                <a:gd name="connsiteY1" fmla="*/ 914400 h 4857750"/>
                <a:gd name="connsiteX2" fmla="*/ 283671 w 721821"/>
                <a:gd name="connsiteY2" fmla="*/ 2714625 h 4857750"/>
                <a:gd name="connsiteX3" fmla="*/ 721821 w 721821"/>
                <a:gd name="connsiteY3" fmla="*/ 4857750 h 48577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721821" h="4857750">
                  <a:moveTo>
                    <a:pt x="578946" y="0"/>
                  </a:moveTo>
                  <a:cubicBezTo>
                    <a:pt x="317802" y="230981"/>
                    <a:pt x="56658" y="461963"/>
                    <a:pt x="7446" y="914400"/>
                  </a:cubicBezTo>
                  <a:cubicBezTo>
                    <a:pt x="-41766" y="1366837"/>
                    <a:pt x="164608" y="2057400"/>
                    <a:pt x="283671" y="2714625"/>
                  </a:cubicBezTo>
                  <a:cubicBezTo>
                    <a:pt x="402733" y="3371850"/>
                    <a:pt x="562277" y="4114800"/>
                    <a:pt x="721821" y="4857750"/>
                  </a:cubicBezTo>
                </a:path>
              </a:pathLst>
            </a:custGeom>
            <a:noFill/>
            <a:ln w="9525" cap="flat" cmpd="sng" algn="ctr">
              <a:solidFill>
                <a:schemeClr val="accent6">
                  <a:lumMod val="75000"/>
                </a:schemeClr>
              </a:solidFill>
              <a:prstDash val="solid"/>
              <a:round/>
              <a:headEnd type="none" w="med" len="med"/>
              <a:tailEnd type="triangl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38" name="Ellipse 37">
              <a:extLst>
                <a:ext uri="{FF2B5EF4-FFF2-40B4-BE49-F238E27FC236}">
                  <a16:creationId xmlns:a16="http://schemas.microsoft.com/office/drawing/2014/main" id="{B84E4C77-FCE2-4C15-AB57-B326E709BA17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470446" y="9858375"/>
              <a:ext cx="371475" cy="387804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>
                <a:alpha val="0"/>
              </a:srgbClr>
            </a:solidFill>
            <a:ln w="19050" cap="flat" cmpd="sng" algn="ctr">
              <a:solidFill>
                <a:schemeClr val="accent2"/>
              </a:solidFill>
              <a:prstDash val="dash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39" name="Freihandform: Form 38">
              <a:extLst>
                <a:ext uri="{FF2B5EF4-FFF2-40B4-BE49-F238E27FC236}">
                  <a16:creationId xmlns:a16="http://schemas.microsoft.com/office/drawing/2014/main" id="{7A3AD9CB-697B-11E5-53DD-0D0A5B8F7077}"/>
                </a:ext>
              </a:extLst>
            </xdr:cNvPr>
            <xdr:cNvSpPr/>
          </xdr:nvSpPr>
          <xdr:spPr bwMode="auto">
            <a:xfrm>
              <a:off x="8131405" y="10340068"/>
              <a:ext cx="434291" cy="4947557"/>
            </a:xfrm>
            <a:custGeom>
              <a:avLst/>
              <a:gdLst>
                <a:gd name="connsiteX0" fmla="*/ 447899 w 447899"/>
                <a:gd name="connsiteY0" fmla="*/ 0 h 4733925"/>
                <a:gd name="connsiteX1" fmla="*/ 224 w 447899"/>
                <a:gd name="connsiteY1" fmla="*/ 1657350 h 4733925"/>
                <a:gd name="connsiteX2" fmla="*/ 400274 w 447899"/>
                <a:gd name="connsiteY2" fmla="*/ 4733925 h 47339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47899" h="4733925">
                  <a:moveTo>
                    <a:pt x="447899" y="0"/>
                  </a:moveTo>
                  <a:cubicBezTo>
                    <a:pt x="228030" y="434181"/>
                    <a:pt x="8161" y="868363"/>
                    <a:pt x="224" y="1657350"/>
                  </a:cubicBezTo>
                  <a:cubicBezTo>
                    <a:pt x="-7713" y="2446337"/>
                    <a:pt x="196280" y="3590131"/>
                    <a:pt x="400274" y="4733925"/>
                  </a:cubicBezTo>
                </a:path>
              </a:pathLst>
            </a:custGeom>
            <a:noFill/>
            <a:ln w="9525" cap="flat" cmpd="sng" algn="ctr">
              <a:solidFill>
                <a:schemeClr val="accent6">
                  <a:lumMod val="75000"/>
                </a:schemeClr>
              </a:solidFill>
              <a:prstDash val="solid"/>
              <a:round/>
              <a:headEnd type="none" w="med" len="med"/>
              <a:tailEnd type="triangl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40" name="Textfeld 39">
              <a:extLst>
                <a:ext uri="{FF2B5EF4-FFF2-40B4-BE49-F238E27FC236}">
                  <a16:creationId xmlns:a16="http://schemas.microsoft.com/office/drawing/2014/main" id="{134D0C5D-8E37-46E9-8BFA-BB23AABE139F}"/>
                </a:ext>
              </a:extLst>
            </xdr:cNvPr>
            <xdr:cNvSpPr txBox="1"/>
          </xdr:nvSpPr>
          <xdr:spPr>
            <a:xfrm>
              <a:off x="14331923" y="12380395"/>
              <a:ext cx="2416629" cy="117157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DE" sz="1100" i="1">
                  <a:solidFill>
                    <a:schemeClr val="accent6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(3) Wie zuvor (2), doch die zusätzlichen Umfangskräfte durch z.B. Bremsen</a:t>
              </a:r>
              <a:r>
                <a:rPr lang="de-DE" sz="1100" i="1" baseline="0">
                  <a:solidFill>
                    <a:schemeClr val="accent6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in der Kurve</a:t>
              </a:r>
              <a:r>
                <a:rPr lang="de-DE" sz="1100" i="1">
                  <a:solidFill>
                    <a:schemeClr val="accent6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führen dazu, dass die resultierende Kraft aus Umfangs- und Seitenkräfte die Haftreibung überschreitet. STURZ!</a:t>
              </a:r>
            </a:p>
          </xdr:txBody>
        </xdr:sp>
        <xdr:sp macro="" textlink="">
          <xdr:nvSpPr>
            <xdr:cNvPr id="41" name="Textfeld 40">
              <a:extLst>
                <a:ext uri="{FF2B5EF4-FFF2-40B4-BE49-F238E27FC236}">
                  <a16:creationId xmlns:a16="http://schemas.microsoft.com/office/drawing/2014/main" id="{CC89CC55-ADC9-5F3A-51C0-67079A927D23}"/>
                </a:ext>
              </a:extLst>
            </xdr:cNvPr>
            <xdr:cNvSpPr txBox="1"/>
          </xdr:nvSpPr>
          <xdr:spPr>
            <a:xfrm>
              <a:off x="5951327" y="6364630"/>
              <a:ext cx="1496786" cy="50618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DE" sz="1100" i="1">
                  <a:solidFill>
                    <a:schemeClr val="accent6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Erhöhung der Geschwindigkeit</a:t>
              </a:r>
            </a:p>
          </xdr:txBody>
        </xdr:sp>
        <xdr:sp macro="" textlink="">
          <xdr:nvSpPr>
            <xdr:cNvPr id="42" name="Textfeld 41">
              <a:extLst>
                <a:ext uri="{FF2B5EF4-FFF2-40B4-BE49-F238E27FC236}">
                  <a16:creationId xmlns:a16="http://schemas.microsoft.com/office/drawing/2014/main" id="{09A83FA0-5EE8-4602-8043-AE4F10D930D7}"/>
                </a:ext>
              </a:extLst>
            </xdr:cNvPr>
            <xdr:cNvSpPr txBox="1"/>
          </xdr:nvSpPr>
          <xdr:spPr>
            <a:xfrm>
              <a:off x="7655705" y="12726365"/>
              <a:ext cx="1631726" cy="3973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de-DE" sz="1100" i="1">
                  <a:solidFill>
                    <a:schemeClr val="accent6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Zusätzlich</a:t>
              </a:r>
              <a:r>
                <a:rPr lang="de-DE" sz="1100" i="1" baseline="0">
                  <a:solidFill>
                    <a:schemeClr val="accent6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Betätigung der Bremsen in Kurvenlage</a:t>
              </a:r>
              <a:endParaRPr lang="de-DE" sz="1100" i="1">
                <a:solidFill>
                  <a:schemeClr val="accent6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51" name="Explosion: 8 Zacken 50">
              <a:extLst>
                <a:ext uri="{FF2B5EF4-FFF2-40B4-BE49-F238E27FC236}">
                  <a16:creationId xmlns:a16="http://schemas.microsoft.com/office/drawing/2014/main" id="{E481484F-7B5F-5B02-FF4D-EE87B5E8422E}"/>
                </a:ext>
              </a:extLst>
            </xdr:cNvPr>
            <xdr:cNvSpPr/>
          </xdr:nvSpPr>
          <xdr:spPr bwMode="auto">
            <a:xfrm>
              <a:off x="8537121" y="16799379"/>
              <a:ext cx="567418" cy="503464"/>
            </a:xfrm>
            <a:prstGeom prst="irregularSeal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>
                <a:alpha val="0"/>
              </a:srgbClr>
            </a:solidFill>
            <a:ln w="952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de-DE" sz="1100"/>
            </a:p>
          </xdr:txBody>
        </xdr:sp>
      </xdr:grpSp>
      <xdr:sp macro="" textlink="">
        <xdr:nvSpPr>
          <xdr:cNvPr id="57" name="Textfeld 56">
            <a:extLst>
              <a:ext uri="{FF2B5EF4-FFF2-40B4-BE49-F238E27FC236}">
                <a16:creationId xmlns:a16="http://schemas.microsoft.com/office/drawing/2014/main" id="{4F80F17B-27B4-4430-9787-FF6A2D20A103}"/>
              </a:ext>
            </a:extLst>
          </xdr:cNvPr>
          <xdr:cNvSpPr txBox="1"/>
        </xdr:nvSpPr>
        <xdr:spPr>
          <a:xfrm>
            <a:off x="8953071" y="18131450"/>
            <a:ext cx="1351031" cy="1435650"/>
          </a:xfrm>
          <a:prstGeom prst="rect">
            <a:avLst/>
          </a:prstGeom>
          <a:solidFill>
            <a:schemeClr val="lt1">
              <a:alpha val="2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9600" b="1">
                <a:solidFill>
                  <a:schemeClr val="accent6">
                    <a:lumMod val="40000"/>
                    <a:lumOff val="6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4</a:t>
            </a:r>
          </a:p>
        </xdr:txBody>
      </xdr:sp>
      <xdr:sp macro="" textlink="">
        <xdr:nvSpPr>
          <xdr:cNvPr id="59" name="Explosion: 8 Zacken 58">
            <a:extLst>
              <a:ext uri="{FF2B5EF4-FFF2-40B4-BE49-F238E27FC236}">
                <a16:creationId xmlns:a16="http://schemas.microsoft.com/office/drawing/2014/main" id="{7EDC5BC7-C519-4462-A86A-6A7D6D139F43}"/>
              </a:ext>
            </a:extLst>
          </xdr:cNvPr>
          <xdr:cNvSpPr/>
        </xdr:nvSpPr>
        <xdr:spPr bwMode="auto">
          <a:xfrm>
            <a:off x="8605861" y="19869405"/>
            <a:ext cx="570488" cy="447427"/>
          </a:xfrm>
          <a:prstGeom prst="irregularSeal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>
              <a:alpha val="0"/>
            </a:srgbClr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de-DE" sz="1100"/>
          </a:p>
        </xdr:txBody>
      </xdr:sp>
      <xdr:sp macro="" textlink="">
        <xdr:nvSpPr>
          <xdr:cNvPr id="60" name="Ellipse 59">
            <a:extLst>
              <a:ext uri="{FF2B5EF4-FFF2-40B4-BE49-F238E27FC236}">
                <a16:creationId xmlns:a16="http://schemas.microsoft.com/office/drawing/2014/main" id="{61C3F8A0-0019-4B53-94AF-3E764C18A3E4}"/>
              </a:ext>
            </a:extLst>
          </xdr:cNvPr>
          <xdr:cNvSpPr>
            <a:spLocks noChangeAspect="1"/>
          </xdr:cNvSpPr>
        </xdr:nvSpPr>
        <xdr:spPr bwMode="auto">
          <a:xfrm>
            <a:off x="9677347" y="18591784"/>
            <a:ext cx="374074" cy="35264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>
              <a:alpha val="0"/>
            </a:srgbClr>
          </a:solidFill>
          <a:ln w="19050" cap="flat" cmpd="sng" algn="ctr">
            <a:solidFill>
              <a:schemeClr val="accent2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de-DE" sz="1100"/>
          </a:p>
        </xdr:txBody>
      </xdr:sp>
      <xdr:sp macro="" textlink="">
        <xdr:nvSpPr>
          <xdr:cNvPr id="61" name="Ellipse 60">
            <a:extLst>
              <a:ext uri="{FF2B5EF4-FFF2-40B4-BE49-F238E27FC236}">
                <a16:creationId xmlns:a16="http://schemas.microsoft.com/office/drawing/2014/main" id="{3FDF4EBC-7AC6-44B1-9B7A-3EEF6FACCD77}"/>
              </a:ext>
            </a:extLst>
          </xdr:cNvPr>
          <xdr:cNvSpPr>
            <a:spLocks noChangeAspect="1"/>
          </xdr:cNvSpPr>
        </xdr:nvSpPr>
        <xdr:spPr bwMode="auto">
          <a:xfrm>
            <a:off x="9649195" y="13686981"/>
            <a:ext cx="374074" cy="35264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>
              <a:alpha val="0"/>
            </a:srgbClr>
          </a:solidFill>
          <a:ln w="19050" cap="flat" cmpd="sng" algn="ctr">
            <a:solidFill>
              <a:schemeClr val="accent2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de-DE" sz="1100"/>
          </a:p>
        </xdr:txBody>
      </xdr:sp>
      <xdr:sp macro="" textlink="">
        <xdr:nvSpPr>
          <xdr:cNvPr id="65" name="Freihandform: Form 64">
            <a:extLst>
              <a:ext uri="{FF2B5EF4-FFF2-40B4-BE49-F238E27FC236}">
                <a16:creationId xmlns:a16="http://schemas.microsoft.com/office/drawing/2014/main" id="{63C6F446-F120-690F-D107-DDA3FEC7D67C}"/>
              </a:ext>
            </a:extLst>
          </xdr:cNvPr>
          <xdr:cNvSpPr/>
        </xdr:nvSpPr>
        <xdr:spPr bwMode="auto">
          <a:xfrm>
            <a:off x="9390762" y="14214610"/>
            <a:ext cx="371041" cy="3135834"/>
          </a:xfrm>
          <a:custGeom>
            <a:avLst/>
            <a:gdLst>
              <a:gd name="connsiteX0" fmla="*/ 376614 w 376614"/>
              <a:gd name="connsiteY0" fmla="*/ 0 h 3371850"/>
              <a:gd name="connsiteX1" fmla="*/ 167064 w 376614"/>
              <a:gd name="connsiteY1" fmla="*/ 1104900 h 3371850"/>
              <a:gd name="connsiteX2" fmla="*/ 14664 w 376614"/>
              <a:gd name="connsiteY2" fmla="*/ 2505075 h 3371850"/>
              <a:gd name="connsiteX3" fmla="*/ 14664 w 376614"/>
              <a:gd name="connsiteY3" fmla="*/ 3371850 h 33718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76614" h="3371850">
                <a:moveTo>
                  <a:pt x="376614" y="0"/>
                </a:moveTo>
                <a:cubicBezTo>
                  <a:pt x="302001" y="343693"/>
                  <a:pt x="227389" y="687387"/>
                  <a:pt x="167064" y="1104900"/>
                </a:cubicBezTo>
                <a:cubicBezTo>
                  <a:pt x="106739" y="1522413"/>
                  <a:pt x="40064" y="2127250"/>
                  <a:pt x="14664" y="2505075"/>
                </a:cubicBezTo>
                <a:cubicBezTo>
                  <a:pt x="-10736" y="2882900"/>
                  <a:pt x="1964" y="3127375"/>
                  <a:pt x="14664" y="3371850"/>
                </a:cubicBezTo>
              </a:path>
            </a:pathLst>
          </a:custGeom>
          <a:noFill/>
          <a:ln w="9525" cap="flat" cmpd="sng" algn="ctr">
            <a:solidFill>
              <a:schemeClr val="accent6">
                <a:lumMod val="75000"/>
              </a:schemeClr>
            </a:solidFill>
            <a:prstDash val="solid"/>
            <a:round/>
            <a:headEnd type="none" w="med" len="med"/>
            <a:tailEnd type="triangl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288" tIns="0" rIns="0" bIns="0" rtlCol="0" anchor="ctr" upright="1"/>
          <a:lstStyle/>
          <a:p>
            <a:pPr algn="l"/>
            <a:endParaRPr lang="de-DE" sz="1100"/>
          </a:p>
        </xdr:txBody>
      </xdr:sp>
      <xdr:sp macro="" textlink="">
        <xdr:nvSpPr>
          <xdr:cNvPr id="63" name="Textfeld 62">
            <a:extLst>
              <a:ext uri="{FF2B5EF4-FFF2-40B4-BE49-F238E27FC236}">
                <a16:creationId xmlns:a16="http://schemas.microsoft.com/office/drawing/2014/main" id="{E17DD75E-3FC1-43E2-9482-DB865A16C95D}"/>
              </a:ext>
            </a:extLst>
          </xdr:cNvPr>
          <xdr:cNvSpPr txBox="1"/>
        </xdr:nvSpPr>
        <xdr:spPr>
          <a:xfrm>
            <a:off x="8747961" y="15544583"/>
            <a:ext cx="1955938" cy="35163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marL="0" indent="0"/>
            <a:r>
              <a:rPr lang="de-DE" sz="1100" i="1">
                <a:solidFill>
                  <a:schemeClr val="accent6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Andere Strassenbedingungen: nasser Asphalt</a:t>
            </a:r>
          </a:p>
        </xdr:txBody>
      </xdr:sp>
      <xdr:sp macro="" textlink="">
        <xdr:nvSpPr>
          <xdr:cNvPr id="66" name="Freihandform: Form 65">
            <a:extLst>
              <a:ext uri="{FF2B5EF4-FFF2-40B4-BE49-F238E27FC236}">
                <a16:creationId xmlns:a16="http://schemas.microsoft.com/office/drawing/2014/main" id="{E73CFBEA-EAB3-3C26-E7FE-AF70C6B78AEF}"/>
              </a:ext>
            </a:extLst>
          </xdr:cNvPr>
          <xdr:cNvSpPr/>
        </xdr:nvSpPr>
        <xdr:spPr bwMode="auto">
          <a:xfrm>
            <a:off x="9499050" y="18183139"/>
            <a:ext cx="225217" cy="429320"/>
          </a:xfrm>
          <a:custGeom>
            <a:avLst/>
            <a:gdLst>
              <a:gd name="connsiteX0" fmla="*/ 0 w 228600"/>
              <a:gd name="connsiteY0" fmla="*/ 0 h 466725"/>
              <a:gd name="connsiteX1" fmla="*/ 104775 w 228600"/>
              <a:gd name="connsiteY1" fmla="*/ 295275 h 466725"/>
              <a:gd name="connsiteX2" fmla="*/ 228600 w 228600"/>
              <a:gd name="connsiteY2" fmla="*/ 466725 h 4667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28600" h="466725">
                <a:moveTo>
                  <a:pt x="0" y="0"/>
                </a:moveTo>
                <a:cubicBezTo>
                  <a:pt x="33337" y="108744"/>
                  <a:pt x="66675" y="217488"/>
                  <a:pt x="104775" y="295275"/>
                </a:cubicBezTo>
                <a:cubicBezTo>
                  <a:pt x="142875" y="373063"/>
                  <a:pt x="185737" y="419894"/>
                  <a:pt x="228600" y="466725"/>
                </a:cubicBezTo>
              </a:path>
            </a:pathLst>
          </a:custGeom>
          <a:noFill/>
          <a:ln w="9525" cap="flat" cmpd="sng" algn="ctr">
            <a:solidFill>
              <a:schemeClr val="accent6">
                <a:lumMod val="75000"/>
              </a:schemeClr>
            </a:solidFill>
            <a:prstDash val="solid"/>
            <a:round/>
            <a:headEnd type="none" w="med" len="med"/>
            <a:tailEnd type="triangl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288" tIns="0" rIns="0" bIns="0" rtlCol="0" anchor="ctr" upright="1"/>
          <a:lstStyle/>
          <a:p>
            <a:pPr algn="l"/>
            <a:endParaRPr lang="de-DE" sz="1100"/>
          </a:p>
        </xdr:txBody>
      </xdr:sp>
      <xdr:cxnSp macro="">
        <xdr:nvCxnSpPr>
          <xdr:cNvPr id="68" name="Gerade Verbindung mit Pfeil 67">
            <a:extLst>
              <a:ext uri="{FF2B5EF4-FFF2-40B4-BE49-F238E27FC236}">
                <a16:creationId xmlns:a16="http://schemas.microsoft.com/office/drawing/2014/main" id="{B79D8579-D14A-58A8-E6A4-1F3526B4347C}"/>
              </a:ext>
            </a:extLst>
          </xdr:cNvPr>
          <xdr:cNvCxnSpPr>
            <a:stCxn id="40" idx="2"/>
          </xdr:cNvCxnSpPr>
        </xdr:nvCxnSpPr>
        <xdr:spPr bwMode="auto">
          <a:xfrm flipH="1">
            <a:off x="14754225" y="12111885"/>
            <a:ext cx="856057" cy="356340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chemeClr val="accent6">
                <a:lumMod val="75000"/>
              </a:schemeClr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72" name="Textfeld 71">
            <a:extLst>
              <a:ext uri="{FF2B5EF4-FFF2-40B4-BE49-F238E27FC236}">
                <a16:creationId xmlns:a16="http://schemas.microsoft.com/office/drawing/2014/main" id="{BCCC8CF8-056B-4725-A96B-E2C0D64FFB6C}"/>
              </a:ext>
            </a:extLst>
          </xdr:cNvPr>
          <xdr:cNvSpPr txBox="1"/>
        </xdr:nvSpPr>
        <xdr:spPr>
          <a:xfrm>
            <a:off x="14343120" y="15915276"/>
            <a:ext cx="3403335" cy="159332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1100" i="1">
                <a:solidFill>
                  <a:schemeClr val="accent6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(4) Wie zuvor (3), doch die</a:t>
            </a:r>
            <a:r>
              <a:rPr lang="de-DE" sz="1100" i="1" baseline="0">
                <a:solidFill>
                  <a:schemeClr val="accent6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schlechteren Fahrbahnbedingungen durch den nassen Asphalt führen zu deutlich geringerer Haftreibung (40% niedriger zu erkennen am kleineren Kammschen Kreis) im Vergleich zu vorher (3). Zwangsläufig ist auch die max. mögliche Kurvengeschwindigkeit (ohne Umfangskräfte) von 71 km/h auf nur 55 km/h gesunken. Nach wie vor </a:t>
            </a:r>
            <a:r>
              <a:rPr lang="de-DE" sz="1100" i="1">
                <a:solidFill>
                  <a:schemeClr val="accent6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STURZ! aufgrund der nicht angepassten Geschwindigkeit - aber viel früher, selbst ohne bremsen</a:t>
            </a:r>
            <a:r>
              <a:rPr lang="de-DE" sz="1100" i="1" baseline="0">
                <a:solidFill>
                  <a:schemeClr val="accent6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 der Kurve</a:t>
            </a:r>
            <a:r>
              <a:rPr lang="de-DE" sz="1100" i="1">
                <a:solidFill>
                  <a:schemeClr val="accent6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</a:p>
        </xdr:txBody>
      </xdr:sp>
      <xdr:cxnSp macro="">
        <xdr:nvCxnSpPr>
          <xdr:cNvPr id="74" name="Gerade Verbindung mit Pfeil 73">
            <a:extLst>
              <a:ext uri="{FF2B5EF4-FFF2-40B4-BE49-F238E27FC236}">
                <a16:creationId xmlns:a16="http://schemas.microsoft.com/office/drawing/2014/main" id="{A0CEC29D-E92F-A834-455D-AE04A7877356}"/>
              </a:ext>
            </a:extLst>
          </xdr:cNvPr>
          <xdr:cNvCxnSpPr>
            <a:stCxn id="72" idx="1"/>
          </xdr:cNvCxnSpPr>
        </xdr:nvCxnSpPr>
        <xdr:spPr bwMode="auto">
          <a:xfrm flipH="1">
            <a:off x="13945414" y="16711938"/>
            <a:ext cx="397706" cy="889447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chemeClr val="accent6">
                <a:lumMod val="75000"/>
              </a:schemeClr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77" name="Ellipse 76">
            <a:extLst>
              <a:ext uri="{FF2B5EF4-FFF2-40B4-BE49-F238E27FC236}">
                <a16:creationId xmlns:a16="http://schemas.microsoft.com/office/drawing/2014/main" id="{8725EF56-EB84-4CD7-B59F-CD9F4376EA70}"/>
              </a:ext>
            </a:extLst>
          </xdr:cNvPr>
          <xdr:cNvSpPr>
            <a:spLocks noChangeAspect="1"/>
          </xdr:cNvSpPr>
        </xdr:nvSpPr>
        <xdr:spPr bwMode="auto">
          <a:xfrm>
            <a:off x="13738946" y="17627326"/>
            <a:ext cx="372370" cy="35264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>
              <a:alpha val="0"/>
            </a:srgbClr>
          </a:solidFill>
          <a:ln w="19050" cap="flat" cmpd="sng" algn="ctr">
            <a:solidFill>
              <a:schemeClr val="accent2"/>
            </a:solidFill>
            <a:prstDash val="dash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de-DE" sz="1100"/>
          </a:p>
        </xdr:txBody>
      </xdr:sp>
    </xdr:grpSp>
    <xdr:clientData/>
  </xdr:twoCellAnchor>
  <xdr:twoCellAnchor>
    <xdr:from>
      <xdr:col>11</xdr:col>
      <xdr:colOff>257175</xdr:colOff>
      <xdr:row>121</xdr:row>
      <xdr:rowOff>95250</xdr:rowOff>
    </xdr:from>
    <xdr:to>
      <xdr:col>11</xdr:col>
      <xdr:colOff>636051</xdr:colOff>
      <xdr:row>123</xdr:row>
      <xdr:rowOff>150719</xdr:rowOff>
    </xdr:to>
    <xdr:sp macro="" textlink="">
      <xdr:nvSpPr>
        <xdr:cNvPr id="12" name="Ellipse 11">
          <a:extLst>
            <a:ext uri="{FF2B5EF4-FFF2-40B4-BE49-F238E27FC236}">
              <a16:creationId xmlns:a16="http://schemas.microsoft.com/office/drawing/2014/main" id="{A1A37EC8-BD06-4984-95DC-083BAA91782E}"/>
            </a:ext>
          </a:extLst>
        </xdr:cNvPr>
        <xdr:cNvSpPr>
          <a:spLocks noChangeAspect="1"/>
        </xdr:cNvSpPr>
      </xdr:nvSpPr>
      <xdr:spPr bwMode="auto">
        <a:xfrm>
          <a:off x="8639175" y="19992975"/>
          <a:ext cx="378876" cy="3793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9050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28313</xdr:colOff>
      <xdr:row>92</xdr:row>
      <xdr:rowOff>152400</xdr:rowOff>
    </xdr:from>
    <xdr:to>
      <xdr:col>11</xdr:col>
      <xdr:colOff>352425</xdr:colOff>
      <xdr:row>121</xdr:row>
      <xdr:rowOff>66675</xdr:rowOff>
    </xdr:to>
    <xdr:sp macro="" textlink="">
      <xdr:nvSpPr>
        <xdr:cNvPr id="14" name="Freihandform: Form 13">
          <a:extLst>
            <a:ext uri="{FF2B5EF4-FFF2-40B4-BE49-F238E27FC236}">
              <a16:creationId xmlns:a16="http://schemas.microsoft.com/office/drawing/2014/main" id="{A3A0D658-A9E2-35B5-70B0-908241B4261C}"/>
            </a:ext>
          </a:extLst>
        </xdr:cNvPr>
        <xdr:cNvSpPr/>
      </xdr:nvSpPr>
      <xdr:spPr bwMode="auto">
        <a:xfrm>
          <a:off x="8410313" y="15240000"/>
          <a:ext cx="324112" cy="4724400"/>
        </a:xfrm>
        <a:custGeom>
          <a:avLst/>
          <a:gdLst>
            <a:gd name="connsiteX0" fmla="*/ 324112 w 324112"/>
            <a:gd name="connsiteY0" fmla="*/ 0 h 4724400"/>
            <a:gd name="connsiteX1" fmla="*/ 76462 w 324112"/>
            <a:gd name="connsiteY1" fmla="*/ 1104900 h 4724400"/>
            <a:gd name="connsiteX2" fmla="*/ 9787 w 324112"/>
            <a:gd name="connsiteY2" fmla="*/ 2495550 h 4724400"/>
            <a:gd name="connsiteX3" fmla="*/ 257437 w 324112"/>
            <a:gd name="connsiteY3" fmla="*/ 4724400 h 4724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24112" h="4724400">
              <a:moveTo>
                <a:pt x="324112" y="0"/>
              </a:moveTo>
              <a:cubicBezTo>
                <a:pt x="226480" y="344487"/>
                <a:pt x="128849" y="688975"/>
                <a:pt x="76462" y="1104900"/>
              </a:cubicBezTo>
              <a:cubicBezTo>
                <a:pt x="24075" y="1520825"/>
                <a:pt x="-20376" y="1892300"/>
                <a:pt x="9787" y="2495550"/>
              </a:cubicBezTo>
              <a:cubicBezTo>
                <a:pt x="39949" y="3098800"/>
                <a:pt x="148693" y="3911600"/>
                <a:pt x="257437" y="4724400"/>
              </a:cubicBezTo>
            </a:path>
          </a:pathLst>
        </a:custGeom>
        <a:noFill/>
        <a:ln w="952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marL="0" indent="0" algn="l"/>
          <a:endParaRPr lang="de-DE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381000</xdr:colOff>
      <xdr:row>106</xdr:row>
      <xdr:rowOff>57150</xdr:rowOff>
    </xdr:from>
    <xdr:to>
      <xdr:col>12</xdr:col>
      <xdr:colOff>180975</xdr:colOff>
      <xdr:row>108</xdr:row>
      <xdr:rowOff>111540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8A4F73CA-3701-4DA8-A2DC-097058D442DC}"/>
            </a:ext>
          </a:extLst>
        </xdr:cNvPr>
        <xdr:cNvSpPr txBox="1"/>
      </xdr:nvSpPr>
      <xdr:spPr>
        <a:xfrm>
          <a:off x="7239000" y="17526000"/>
          <a:ext cx="2085975" cy="378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ctr"/>
          <a:r>
            <a:rPr lang="de-DE" sz="1100" i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ohne</a:t>
          </a:r>
          <a:r>
            <a:rPr lang="de-DE" sz="1100" i="1" baseline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Bremsen, Beschleunigung (keine Umfangskräfte)</a:t>
          </a:r>
          <a:endParaRPr lang="de-DE" sz="1100" i="1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torradonline.de/ratgeber/alles-ueber-schraeglage-schraeg-schraeger-am-schraegsten/" TargetMode="External"/><Relationship Id="rId2" Type="http://schemas.openxmlformats.org/officeDocument/2006/relationships/hyperlink" Target="https://de.wikipedia.org/wiki/Kammscher_Kreis" TargetMode="External"/><Relationship Id="rId1" Type="http://schemas.openxmlformats.org/officeDocument/2006/relationships/hyperlink" Target="https://de.wikipedia.org/wiki/Wunibald_Kam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8584-906C-4DC9-8359-19B2D625B152}">
  <sheetPr>
    <tabColor theme="9" tint="0.79998168889431442"/>
  </sheetPr>
  <dimension ref="B35:C38"/>
  <sheetViews>
    <sheetView showGridLines="0" workbookViewId="0">
      <selection activeCell="P44" sqref="P44"/>
    </sheetView>
  </sheetViews>
  <sheetFormatPr baseColWidth="10" defaultRowHeight="12.75" x14ac:dyDescent="0.2"/>
  <sheetData>
    <row r="35" spans="2:3" x14ac:dyDescent="0.2">
      <c r="B35">
        <v>1</v>
      </c>
      <c r="C35" s="36" t="s">
        <v>39</v>
      </c>
    </row>
    <row r="36" spans="2:3" x14ac:dyDescent="0.2">
      <c r="B36">
        <v>2</v>
      </c>
      <c r="C36" s="36" t="s">
        <v>38</v>
      </c>
    </row>
    <row r="37" spans="2:3" x14ac:dyDescent="0.2">
      <c r="B37">
        <v>3</v>
      </c>
      <c r="C37" s="36" t="s">
        <v>40</v>
      </c>
    </row>
    <row r="38" spans="2:3" x14ac:dyDescent="0.2">
      <c r="B38">
        <v>4</v>
      </c>
      <c r="C38" s="23" t="s">
        <v>41</v>
      </c>
    </row>
  </sheetData>
  <hyperlinks>
    <hyperlink ref="C36" r:id="rId1" display="entwickelt vom deutschen Kraftfahrzeug- und Motorentechnik Wissenschaftler Wunibald_Kamm" xr:uid="{60BE5744-A0B9-40B5-93E0-C16421353247}"/>
    <hyperlink ref="C35" r:id="rId2" xr:uid="{9E249AB9-190F-4B08-AEF1-34A61B90C289}"/>
    <hyperlink ref="C37" r:id="rId3" xr:uid="{FE065E9A-42A4-4AFF-9C5D-238CAFE5C7CB}"/>
  </hyperlinks>
  <pageMargins left="0.7" right="0.7" top="0.78740157499999996" bottom="0.78740157499999996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A60B4-019E-45A6-8E2C-BEC68F789D8E}">
  <sheetPr codeName="Tabelle1">
    <tabColor rgb="FFC00000"/>
    <pageSetUpPr fitToPage="1"/>
  </sheetPr>
  <dimension ref="A1:O35"/>
  <sheetViews>
    <sheetView showGridLines="0" tabSelected="1" zoomScaleNormal="100" workbookViewId="0">
      <selection activeCell="M44" sqref="M44"/>
    </sheetView>
  </sheetViews>
  <sheetFormatPr baseColWidth="10" defaultRowHeight="12.75" x14ac:dyDescent="0.2"/>
  <cols>
    <col min="1" max="1" width="5.42578125" customWidth="1"/>
    <col min="6" max="6" width="6.28515625" customWidth="1"/>
    <col min="7" max="7" width="11.42578125" customWidth="1"/>
  </cols>
  <sheetData>
    <row r="1" spans="1:12" x14ac:dyDescent="0.2">
      <c r="A1" s="37" t="s">
        <v>30</v>
      </c>
    </row>
    <row r="2" spans="1:12" ht="18.75" x14ac:dyDescent="0.3">
      <c r="C2" s="35" t="s">
        <v>27</v>
      </c>
    </row>
    <row r="7" spans="1:12" s="6" customFormat="1" ht="29.25" customHeight="1" x14ac:dyDescent="0.2">
      <c r="B7" s="7" t="s">
        <v>33</v>
      </c>
      <c r="C7" s="7" t="s">
        <v>34</v>
      </c>
      <c r="D7" s="7" t="s">
        <v>35</v>
      </c>
      <c r="E7" s="7" t="s">
        <v>36</v>
      </c>
      <c r="G7" s="7" t="s">
        <v>37</v>
      </c>
    </row>
    <row r="8" spans="1:12" x14ac:dyDescent="0.2">
      <c r="B8" s="23"/>
    </row>
    <row r="9" spans="1:12" x14ac:dyDescent="0.2">
      <c r="B9" s="23"/>
    </row>
    <row r="10" spans="1:12" x14ac:dyDescent="0.2">
      <c r="B10" s="23"/>
      <c r="C10" s="23"/>
      <c r="D10" s="23"/>
      <c r="E10" s="23"/>
      <c r="J10" s="23">
        <v>2</v>
      </c>
    </row>
    <row r="11" spans="1:12" x14ac:dyDescent="0.2">
      <c r="B11" s="23"/>
      <c r="C11" s="23"/>
      <c r="D11" s="23"/>
      <c r="J11" s="23">
        <v>0</v>
      </c>
      <c r="L11">
        <v>2</v>
      </c>
    </row>
    <row r="12" spans="1:12" x14ac:dyDescent="0.2">
      <c r="B12" s="23"/>
      <c r="C12" s="23"/>
      <c r="D12" s="23"/>
      <c r="J12">
        <v>2</v>
      </c>
    </row>
    <row r="13" spans="1:12" x14ac:dyDescent="0.2">
      <c r="B13" s="23"/>
      <c r="C13" s="23"/>
      <c r="D13" s="23"/>
      <c r="E13" s="23"/>
      <c r="J13">
        <f>IF(J12=1,(-1),1)</f>
        <v>1</v>
      </c>
    </row>
    <row r="14" spans="1:12" x14ac:dyDescent="0.2">
      <c r="B14" s="23"/>
      <c r="C14" s="23"/>
      <c r="D14" s="23"/>
      <c r="E14" s="23"/>
    </row>
    <row r="15" spans="1:12" x14ac:dyDescent="0.2">
      <c r="B15" s="23"/>
    </row>
    <row r="16" spans="1:12" x14ac:dyDescent="0.2">
      <c r="B16" s="23"/>
    </row>
    <row r="17" spans="2:15" x14ac:dyDescent="0.2">
      <c r="B17" s="23"/>
    </row>
    <row r="18" spans="2:15" x14ac:dyDescent="0.2">
      <c r="B18" s="15">
        <v>350</v>
      </c>
      <c r="C18" s="15">
        <v>50</v>
      </c>
      <c r="D18" s="15">
        <v>40</v>
      </c>
      <c r="E18" s="24">
        <f>IF(J10=2,J11/10,J11/10*(-1))</f>
        <v>0</v>
      </c>
      <c r="F18" s="15"/>
      <c r="G18" s="15">
        <f>Hilfstabelle!M11</f>
        <v>1</v>
      </c>
    </row>
    <row r="19" spans="2:15" x14ac:dyDescent="0.2">
      <c r="B19" s="15" t="s">
        <v>7</v>
      </c>
      <c r="C19" s="15" t="s">
        <v>6</v>
      </c>
      <c r="D19" s="15" t="s">
        <v>4</v>
      </c>
      <c r="E19" s="15" t="s">
        <v>5</v>
      </c>
      <c r="F19" s="15"/>
      <c r="G19" s="15" t="s">
        <v>10</v>
      </c>
    </row>
    <row r="22" spans="2:15" x14ac:dyDescent="0.2">
      <c r="B22" s="46" t="s">
        <v>17</v>
      </c>
      <c r="C22" s="46"/>
      <c r="D22" s="46"/>
      <c r="E22" s="32">
        <f>B18*9.81*G18</f>
        <v>3433.5</v>
      </c>
      <c r="F22" s="15" t="s">
        <v>19</v>
      </c>
    </row>
    <row r="23" spans="2:15" x14ac:dyDescent="0.2">
      <c r="B23" s="47" t="s">
        <v>16</v>
      </c>
      <c r="C23" s="47"/>
      <c r="D23" s="47"/>
      <c r="E23" s="22">
        <f>B18*E18</f>
        <v>0</v>
      </c>
      <c r="F23" s="15" t="s">
        <v>19</v>
      </c>
    </row>
    <row r="24" spans="2:15" x14ac:dyDescent="0.2">
      <c r="B24" s="48" t="s">
        <v>18</v>
      </c>
      <c r="C24" s="48"/>
      <c r="D24" s="48"/>
      <c r="E24" s="25">
        <f>B18*(C18*0.278)^2/D18*J13</f>
        <v>1690.5875000000008</v>
      </c>
      <c r="F24" s="15" t="s">
        <v>19</v>
      </c>
    </row>
    <row r="25" spans="2:15" x14ac:dyDescent="0.2">
      <c r="B25" s="49" t="s">
        <v>20</v>
      </c>
      <c r="C25" s="49"/>
      <c r="D25" s="49"/>
      <c r="E25" s="26">
        <f>(E23^2+E24^2)^0.5</f>
        <v>1690.5875000000008</v>
      </c>
      <c r="F25" s="15" t="s">
        <v>19</v>
      </c>
    </row>
    <row r="26" spans="2:15" x14ac:dyDescent="0.2">
      <c r="E26" s="4"/>
    </row>
    <row r="27" spans="2:15" x14ac:dyDescent="0.2">
      <c r="B27" s="45" t="s">
        <v>32</v>
      </c>
      <c r="C27" s="45"/>
      <c r="D27" s="45"/>
      <c r="E27" s="27">
        <f>IF(E25&lt;=E22,ATAN((C18*0.278)^2/D18/9.81)*180/PI(),"Sturz")</f>
        <v>26.214722968084455</v>
      </c>
      <c r="F27" s="15" t="s">
        <v>26</v>
      </c>
      <c r="O27" s="23"/>
    </row>
    <row r="28" spans="2:15" x14ac:dyDescent="0.2">
      <c r="B28" s="43" t="s">
        <v>31</v>
      </c>
      <c r="C28" s="43"/>
      <c r="D28" s="43"/>
      <c r="E28" s="38">
        <f>ROUNDDOWN((G18*9.81*$D$18)^0.5*3.6,0)</f>
        <v>71</v>
      </c>
      <c r="F28" s="39" t="s">
        <v>6</v>
      </c>
    </row>
    <row r="29" spans="2:15" x14ac:dyDescent="0.2">
      <c r="C29" s="40" t="s">
        <v>42</v>
      </c>
    </row>
    <row r="32" spans="2:15" x14ac:dyDescent="0.2">
      <c r="J32" s="44" t="str">
        <f>IF(E25&gt;ABS(E22),"Achtung Sturz",IF(E25&gt;0.9*ABS(E22),"Das wird eng!","Noch Reserven - nix los"))</f>
        <v>Noch Reserven - nix los</v>
      </c>
      <c r="K32" s="44"/>
      <c r="L32" s="44"/>
    </row>
    <row r="33" spans="3:12" x14ac:dyDescent="0.2">
      <c r="C33" s="23"/>
      <c r="J33" s="44"/>
      <c r="K33" s="44"/>
      <c r="L33" s="44"/>
    </row>
    <row r="34" spans="3:12" x14ac:dyDescent="0.2">
      <c r="C34" s="23"/>
      <c r="J34" s="42" t="str">
        <f>IF(AND($E$23&gt;0.9*$E$25,$E$25&gt;0.9*$E$22),"Bremsen oder Beschleunigung am Limit",IF(AND($E$25&gt;0.9*$E$22,$E$25&lt;$E$22),"Fahrweise anpassen - Geschwindigkeit reduzieren oder Radius erhöhen",IF($E$25&gt;$E$22,"Haftreibung überschritten - Geschwindigkeit für Radius zu hoch","")))</f>
        <v/>
      </c>
      <c r="K34" s="42"/>
      <c r="L34" s="42"/>
    </row>
    <row r="35" spans="3:12" x14ac:dyDescent="0.2">
      <c r="J35" s="42"/>
      <c r="K35" s="42"/>
      <c r="L35" s="42"/>
    </row>
  </sheetData>
  <mergeCells count="8">
    <mergeCell ref="J34:L35"/>
    <mergeCell ref="B28:D28"/>
    <mergeCell ref="J32:L33"/>
    <mergeCell ref="B27:D27"/>
    <mergeCell ref="B22:D22"/>
    <mergeCell ref="B23:D23"/>
    <mergeCell ref="B24:D24"/>
    <mergeCell ref="B25:D25"/>
  </mergeCells>
  <pageMargins left="0.78740157499999996" right="0.78740157499999996" top="0.984251969" bottom="0.984251969" header="0.4921259845" footer="0.4921259845"/>
  <pageSetup paperSize="9" scale="92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Scroll Bar 13">
              <controlPr defaultSize="0" autoPict="0">
                <anchor>
                  <from>
                    <xdr:col>4</xdr:col>
                    <xdr:colOff>238125</xdr:colOff>
                    <xdr:row>8</xdr:row>
                    <xdr:rowOff>104775</xdr:rowOff>
                  </from>
                  <to>
                    <xdr:col>4</xdr:col>
                    <xdr:colOff>504825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Scroll Bar 14">
              <controlPr defaultSize="0" autoPict="0">
                <anchor>
                  <from>
                    <xdr:col>3</xdr:col>
                    <xdr:colOff>228600</xdr:colOff>
                    <xdr:row>8</xdr:row>
                    <xdr:rowOff>123825</xdr:rowOff>
                  </from>
                  <to>
                    <xdr:col>3</xdr:col>
                    <xdr:colOff>495300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Scroll Bar 15">
              <controlPr defaultSize="0" autoPict="0">
                <anchor>
                  <from>
                    <xdr:col>2</xdr:col>
                    <xdr:colOff>247650</xdr:colOff>
                    <xdr:row>8</xdr:row>
                    <xdr:rowOff>104775</xdr:rowOff>
                  </from>
                  <to>
                    <xdr:col>2</xdr:col>
                    <xdr:colOff>514350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Scroll Bar 16">
              <controlPr defaultSize="0" autoPict="0">
                <anchor>
                  <from>
                    <xdr:col>1</xdr:col>
                    <xdr:colOff>247650</xdr:colOff>
                    <xdr:row>8</xdr:row>
                    <xdr:rowOff>114300</xdr:rowOff>
                  </from>
                  <to>
                    <xdr:col>1</xdr:col>
                    <xdr:colOff>514350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List Box 17">
              <controlPr defaultSize="0" autoLine="0" autoPict="0">
                <anchor moveWithCells="1">
                  <from>
                    <xdr:col>5</xdr:col>
                    <xdr:colOff>161925</xdr:colOff>
                    <xdr:row>8</xdr:row>
                    <xdr:rowOff>85725</xdr:rowOff>
                  </from>
                  <to>
                    <xdr:col>7</xdr:col>
                    <xdr:colOff>171450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Group Box 28">
              <controlPr defaultSize="0" autoFill="0" autoPict="0">
                <anchor moveWithCells="1">
                  <from>
                    <xdr:col>8</xdr:col>
                    <xdr:colOff>152400</xdr:colOff>
                    <xdr:row>25</xdr:row>
                    <xdr:rowOff>104775</xdr:rowOff>
                  </from>
                  <to>
                    <xdr:col>13</xdr:col>
                    <xdr:colOff>152400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0" name="Option Button 30">
              <controlPr defaultSize="0" autoFill="0" autoLine="0" autoPict="0">
                <anchor moveWithCells="1">
                  <from>
                    <xdr:col>8</xdr:col>
                    <xdr:colOff>295275</xdr:colOff>
                    <xdr:row>26</xdr:row>
                    <xdr:rowOff>38100</xdr:rowOff>
                  </from>
                  <to>
                    <xdr:col>9</xdr:col>
                    <xdr:colOff>628650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1" name="Option Button 31">
              <controlPr defaultSize="0" autoFill="0" autoLine="0" autoPict="0">
                <anchor moveWithCells="1">
                  <from>
                    <xdr:col>12</xdr:col>
                    <xdr:colOff>38100</xdr:colOff>
                    <xdr:row>26</xdr:row>
                    <xdr:rowOff>38100</xdr:rowOff>
                  </from>
                  <to>
                    <xdr:col>12</xdr:col>
                    <xdr:colOff>752475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2" name="Group Box 32">
              <controlPr defaultSize="0" autoFill="0" autoPict="0">
                <anchor moveWithCells="1">
                  <from>
                    <xdr:col>8</xdr:col>
                    <xdr:colOff>152400</xdr:colOff>
                    <xdr:row>28</xdr:row>
                    <xdr:rowOff>85725</xdr:rowOff>
                  </from>
                  <to>
                    <xdr:col>13</xdr:col>
                    <xdr:colOff>152400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3" name="Option Button 34">
              <controlPr defaultSize="0" autoFill="0" autoLine="0" autoPict="0">
                <anchor moveWithCells="1">
                  <from>
                    <xdr:col>12</xdr:col>
                    <xdr:colOff>19050</xdr:colOff>
                    <xdr:row>28</xdr:row>
                    <xdr:rowOff>142875</xdr:rowOff>
                  </from>
                  <to>
                    <xdr:col>13</xdr:col>
                    <xdr:colOff>123825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4" name="Option Button 35">
              <controlPr defaultSize="0" autoFill="0" autoLine="0" autoPict="0" altText=" Bremsen">
                <anchor moveWithCells="1">
                  <from>
                    <xdr:col>8</xdr:col>
                    <xdr:colOff>314325</xdr:colOff>
                    <xdr:row>28</xdr:row>
                    <xdr:rowOff>142875</xdr:rowOff>
                  </from>
                  <to>
                    <xdr:col>9</xdr:col>
                    <xdr:colOff>333375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9F71E-A41A-4B1C-8AB0-B8D8F376F26C}">
  <sheetPr codeName="Tabelle2"/>
  <dimension ref="B4:M46"/>
  <sheetViews>
    <sheetView workbookViewId="0">
      <selection activeCell="M26" sqref="M26"/>
    </sheetView>
  </sheetViews>
  <sheetFormatPr baseColWidth="10" defaultRowHeight="12.75" x14ac:dyDescent="0.2"/>
  <cols>
    <col min="12" max="12" width="14.7109375" customWidth="1"/>
    <col min="13" max="13" width="5.140625" customWidth="1"/>
  </cols>
  <sheetData>
    <row r="4" spans="2:13" x14ac:dyDescent="0.2">
      <c r="B4" s="4" t="s">
        <v>3</v>
      </c>
      <c r="C4">
        <f>'Kammscher Kreis - interaktiv'!E22</f>
        <v>3433.5</v>
      </c>
      <c r="L4" s="8" t="s">
        <v>9</v>
      </c>
      <c r="M4" s="9"/>
    </row>
    <row r="5" spans="2:13" x14ac:dyDescent="0.2">
      <c r="L5" s="10" t="s">
        <v>11</v>
      </c>
      <c r="M5" s="14">
        <v>1</v>
      </c>
    </row>
    <row r="6" spans="2:13" x14ac:dyDescent="0.2">
      <c r="B6" s="2"/>
      <c r="C6" s="2"/>
      <c r="D6" s="2"/>
      <c r="L6" s="10" t="s">
        <v>12</v>
      </c>
      <c r="M6" s="11">
        <v>0.8</v>
      </c>
    </row>
    <row r="7" spans="2:13" x14ac:dyDescent="0.2">
      <c r="B7" s="1" t="s">
        <v>2</v>
      </c>
      <c r="C7" s="2" t="s">
        <v>0</v>
      </c>
      <c r="D7" s="2" t="s">
        <v>1</v>
      </c>
      <c r="L7" s="10" t="s">
        <v>14</v>
      </c>
      <c r="M7" s="11">
        <v>0.6</v>
      </c>
    </row>
    <row r="8" spans="2:13" x14ac:dyDescent="0.2">
      <c r="B8" s="3">
        <v>0</v>
      </c>
      <c r="C8" s="5">
        <f>COS(B8*PI()/180)*$C$4</f>
        <v>3433.5</v>
      </c>
      <c r="D8" s="3">
        <f>SIN(B8*PI()/180)*$C$4</f>
        <v>0</v>
      </c>
      <c r="L8" s="10" t="s">
        <v>13</v>
      </c>
      <c r="M8" s="11">
        <v>0.5</v>
      </c>
    </row>
    <row r="9" spans="2:13" x14ac:dyDescent="0.2">
      <c r="B9" s="3">
        <v>22.5</v>
      </c>
      <c r="C9" s="5">
        <f>COS(B9*PI()/180)*$C$4</f>
        <v>3172.1403748775028</v>
      </c>
      <c r="D9" s="3">
        <f>SIN(B9*PI()/180)*$C$4</f>
        <v>1313.9435650255357</v>
      </c>
      <c r="L9" s="10" t="s">
        <v>15</v>
      </c>
      <c r="M9" s="11">
        <v>0.3</v>
      </c>
    </row>
    <row r="10" spans="2:13" x14ac:dyDescent="0.2">
      <c r="B10" s="3">
        <v>45</v>
      </c>
      <c r="C10" s="5">
        <f t="shared" ref="C10:C24" si="0">COS(B10*PI()/180)*$C$4</f>
        <v>2427.8511332040111</v>
      </c>
      <c r="D10" s="3">
        <f t="shared" ref="D10:D24" si="1">SIN(B10*PI()/180)*$C$4</f>
        <v>2427.8511332040107</v>
      </c>
      <c r="L10" s="10" t="s">
        <v>8</v>
      </c>
      <c r="M10" s="11">
        <v>0.1</v>
      </c>
    </row>
    <row r="11" spans="2:13" x14ac:dyDescent="0.2">
      <c r="B11" s="3">
        <v>67.5</v>
      </c>
      <c r="C11" s="5">
        <f t="shared" si="0"/>
        <v>1313.9435650255359</v>
      </c>
      <c r="D11" s="3">
        <f t="shared" si="1"/>
        <v>3172.1403748775028</v>
      </c>
      <c r="L11" s="12">
        <v>1</v>
      </c>
      <c r="M11" s="13">
        <f>INDEX(M5:M10,L11)</f>
        <v>1</v>
      </c>
    </row>
    <row r="12" spans="2:13" x14ac:dyDescent="0.2">
      <c r="B12" s="3">
        <v>90</v>
      </c>
      <c r="C12" s="5">
        <f t="shared" si="0"/>
        <v>2.1032736099643734E-13</v>
      </c>
      <c r="D12" s="3">
        <f t="shared" si="1"/>
        <v>3433.5</v>
      </c>
    </row>
    <row r="13" spans="2:13" x14ac:dyDescent="0.2">
      <c r="B13" s="3">
        <v>112.5</v>
      </c>
      <c r="C13" s="5">
        <f t="shared" si="0"/>
        <v>-1313.9435650255355</v>
      </c>
      <c r="D13" s="3">
        <f t="shared" si="1"/>
        <v>3172.1403748775028</v>
      </c>
    </row>
    <row r="14" spans="2:13" x14ac:dyDescent="0.2">
      <c r="B14" s="3">
        <v>135</v>
      </c>
      <c r="C14" s="5">
        <f t="shared" si="0"/>
        <v>-2427.8511332040107</v>
      </c>
      <c r="D14" s="3">
        <f t="shared" si="1"/>
        <v>2427.8511332040111</v>
      </c>
    </row>
    <row r="15" spans="2:13" x14ac:dyDescent="0.2">
      <c r="B15" s="3">
        <v>157.5</v>
      </c>
      <c r="C15" s="5">
        <f t="shared" si="0"/>
        <v>-3172.1403748775028</v>
      </c>
      <c r="D15" s="3">
        <f t="shared" si="1"/>
        <v>1313.9435650255361</v>
      </c>
    </row>
    <row r="16" spans="2:13" x14ac:dyDescent="0.2">
      <c r="B16" s="3">
        <v>180</v>
      </c>
      <c r="C16" s="5">
        <f t="shared" si="0"/>
        <v>-3433.5</v>
      </c>
      <c r="D16" s="3">
        <f t="shared" si="1"/>
        <v>4.2065472199287468E-13</v>
      </c>
    </row>
    <row r="17" spans="2:8" x14ac:dyDescent="0.2">
      <c r="B17" s="3">
        <v>202.5</v>
      </c>
      <c r="C17" s="5">
        <f t="shared" si="0"/>
        <v>-3172.1403748775037</v>
      </c>
      <c r="D17" s="3">
        <f t="shared" si="1"/>
        <v>-1313.9435650255339</v>
      </c>
    </row>
    <row r="18" spans="2:8" x14ac:dyDescent="0.2">
      <c r="B18" s="3">
        <v>225</v>
      </c>
      <c r="C18" s="5">
        <f t="shared" si="0"/>
        <v>-2427.8511332040116</v>
      </c>
      <c r="D18" s="3">
        <f t="shared" si="1"/>
        <v>-2427.8511332040107</v>
      </c>
    </row>
    <row r="19" spans="2:8" x14ac:dyDescent="0.2">
      <c r="B19" s="3">
        <v>247.5</v>
      </c>
      <c r="C19" s="5">
        <f t="shared" si="0"/>
        <v>-1313.9435650255348</v>
      </c>
      <c r="D19" s="3">
        <f t="shared" si="1"/>
        <v>-3172.1403748775033</v>
      </c>
    </row>
    <row r="20" spans="2:8" x14ac:dyDescent="0.2">
      <c r="B20" s="3">
        <v>270</v>
      </c>
      <c r="C20" s="5">
        <f t="shared" si="0"/>
        <v>-6.3098208298931202E-13</v>
      </c>
      <c r="D20" s="3">
        <f t="shared" si="1"/>
        <v>-3433.5</v>
      </c>
    </row>
    <row r="21" spans="2:8" x14ac:dyDescent="0.2">
      <c r="B21" s="3">
        <v>292.5</v>
      </c>
      <c r="C21" s="5">
        <f t="shared" si="0"/>
        <v>1313.9435650255366</v>
      </c>
      <c r="D21" s="3">
        <f t="shared" si="1"/>
        <v>-3172.1403748775028</v>
      </c>
    </row>
    <row r="22" spans="2:8" x14ac:dyDescent="0.2">
      <c r="B22" s="3">
        <v>315</v>
      </c>
      <c r="C22" s="5">
        <f t="shared" si="0"/>
        <v>2427.8511332040102</v>
      </c>
      <c r="D22" s="3">
        <f t="shared" si="1"/>
        <v>-2427.8511332040116</v>
      </c>
    </row>
    <row r="23" spans="2:8" x14ac:dyDescent="0.2">
      <c r="B23" s="3">
        <v>337.5</v>
      </c>
      <c r="C23" s="5">
        <f t="shared" si="0"/>
        <v>3172.1403748775033</v>
      </c>
      <c r="D23" s="3">
        <f t="shared" si="1"/>
        <v>-1313.943565025535</v>
      </c>
    </row>
    <row r="24" spans="2:8" x14ac:dyDescent="0.2">
      <c r="B24" s="3">
        <v>360</v>
      </c>
      <c r="C24" s="5">
        <f t="shared" si="0"/>
        <v>3433.5</v>
      </c>
      <c r="D24" s="3">
        <f t="shared" si="1"/>
        <v>-8.4130944398574936E-13</v>
      </c>
    </row>
    <row r="28" spans="2:8" x14ac:dyDescent="0.2">
      <c r="B28" s="16" t="s">
        <v>21</v>
      </c>
      <c r="C28" s="20">
        <f>'Kammscher Kreis - interaktiv'!E23</f>
        <v>0</v>
      </c>
      <c r="D28" s="9"/>
      <c r="F28" s="16" t="s">
        <v>24</v>
      </c>
      <c r="G28" s="20"/>
      <c r="H28" s="9"/>
    </row>
    <row r="29" spans="2:8" x14ac:dyDescent="0.2">
      <c r="B29" s="10"/>
      <c r="C29" s="2"/>
      <c r="D29" s="18"/>
      <c r="F29" s="10"/>
      <c r="G29" s="2"/>
      <c r="H29" s="18"/>
    </row>
    <row r="30" spans="2:8" x14ac:dyDescent="0.2">
      <c r="B30" s="10"/>
      <c r="C30" s="2" t="s">
        <v>0</v>
      </c>
      <c r="D30" s="18" t="s">
        <v>1</v>
      </c>
      <c r="F30" s="10"/>
      <c r="G30" s="2" t="s">
        <v>0</v>
      </c>
      <c r="H30" s="18" t="s">
        <v>1</v>
      </c>
    </row>
    <row r="31" spans="2:8" x14ac:dyDescent="0.2">
      <c r="B31" s="10"/>
      <c r="C31">
        <v>0</v>
      </c>
      <c r="D31" s="11">
        <v>0</v>
      </c>
      <c r="F31" s="10"/>
      <c r="G31" s="5">
        <f>C39</f>
        <v>1690.5875000000008</v>
      </c>
      <c r="H31" s="11">
        <v>0</v>
      </c>
    </row>
    <row r="32" spans="2:8" x14ac:dyDescent="0.2">
      <c r="B32" s="12"/>
      <c r="C32" s="21">
        <v>0</v>
      </c>
      <c r="D32" s="13">
        <f>'Kammscher Kreis - interaktiv'!E23</f>
        <v>0</v>
      </c>
      <c r="F32" s="12"/>
      <c r="G32" s="19">
        <f>G31</f>
        <v>1690.5875000000008</v>
      </c>
      <c r="H32" s="13">
        <f>D32</f>
        <v>0</v>
      </c>
    </row>
    <row r="35" spans="2:12" x14ac:dyDescent="0.2">
      <c r="B35" s="16" t="s">
        <v>22</v>
      </c>
      <c r="C35" s="17">
        <f>'Kammscher Kreis - interaktiv'!E24</f>
        <v>1690.5875000000008</v>
      </c>
      <c r="D35" s="9"/>
      <c r="F35" s="16" t="s">
        <v>25</v>
      </c>
      <c r="G35" s="20"/>
      <c r="H35" s="9"/>
    </row>
    <row r="36" spans="2:12" x14ac:dyDescent="0.2">
      <c r="B36" s="10"/>
      <c r="C36" s="2"/>
      <c r="D36" s="18"/>
      <c r="F36" s="10"/>
      <c r="G36" s="2"/>
      <c r="H36" s="18"/>
    </row>
    <row r="37" spans="2:12" x14ac:dyDescent="0.2">
      <c r="B37" s="10"/>
      <c r="C37" s="2" t="s">
        <v>0</v>
      </c>
      <c r="D37" s="18" t="s">
        <v>1</v>
      </c>
      <c r="F37" s="10"/>
      <c r="G37" s="2" t="s">
        <v>0</v>
      </c>
      <c r="H37" s="18" t="s">
        <v>1</v>
      </c>
    </row>
    <row r="38" spans="2:12" x14ac:dyDescent="0.2">
      <c r="B38" s="10"/>
      <c r="C38">
        <v>0</v>
      </c>
      <c r="D38" s="11">
        <v>0</v>
      </c>
      <c r="F38" s="10"/>
      <c r="G38">
        <v>0</v>
      </c>
      <c r="H38" s="11">
        <f>D32</f>
        <v>0</v>
      </c>
    </row>
    <row r="39" spans="2:12" x14ac:dyDescent="0.2">
      <c r="B39" s="12"/>
      <c r="C39" s="19">
        <f>'Kammscher Kreis - interaktiv'!E24</f>
        <v>1690.5875000000008</v>
      </c>
      <c r="D39" s="13">
        <v>0</v>
      </c>
      <c r="F39" s="12"/>
      <c r="G39" s="19">
        <f>C39</f>
        <v>1690.5875000000008</v>
      </c>
      <c r="H39" s="13">
        <f>H38</f>
        <v>0</v>
      </c>
    </row>
    <row r="42" spans="2:12" x14ac:dyDescent="0.2">
      <c r="B42" s="16" t="s">
        <v>23</v>
      </c>
      <c r="C42" s="17">
        <f>'Kammscher Kreis - interaktiv'!E30</f>
        <v>0</v>
      </c>
      <c r="D42" s="9"/>
      <c r="F42" s="33" t="s">
        <v>28</v>
      </c>
      <c r="G42" s="20"/>
      <c r="H42" s="9"/>
      <c r="J42" s="33" t="s">
        <v>29</v>
      </c>
      <c r="K42" s="20"/>
      <c r="L42" s="9"/>
    </row>
    <row r="43" spans="2:12" x14ac:dyDescent="0.2">
      <c r="B43" s="10"/>
      <c r="C43" s="2"/>
      <c r="D43" s="18"/>
      <c r="F43" s="10"/>
      <c r="G43" s="2"/>
      <c r="H43" s="18"/>
      <c r="J43" s="10"/>
      <c r="K43" s="2"/>
      <c r="L43" s="18"/>
    </row>
    <row r="44" spans="2:12" x14ac:dyDescent="0.2">
      <c r="B44" s="10"/>
      <c r="C44" s="2" t="s">
        <v>0</v>
      </c>
      <c r="D44" s="18" t="s">
        <v>1</v>
      </c>
      <c r="F44" s="10"/>
      <c r="G44" s="2" t="s">
        <v>0</v>
      </c>
      <c r="H44" s="18" t="s">
        <v>1</v>
      </c>
      <c r="J44" s="10"/>
      <c r="K44" s="2" t="s">
        <v>0</v>
      </c>
      <c r="L44" s="18" t="s">
        <v>1</v>
      </c>
    </row>
    <row r="45" spans="2:12" x14ac:dyDescent="0.2">
      <c r="B45" s="10"/>
      <c r="C45">
        <v>0</v>
      </c>
      <c r="D45" s="11">
        <v>0</v>
      </c>
      <c r="F45" s="10"/>
      <c r="G45">
        <v>0</v>
      </c>
      <c r="H45" s="11">
        <v>0</v>
      </c>
      <c r="J45" s="10"/>
      <c r="K45">
        <v>0</v>
      </c>
      <c r="L45" s="11">
        <v>0</v>
      </c>
    </row>
    <row r="46" spans="2:12" x14ac:dyDescent="0.2">
      <c r="B46" s="12"/>
      <c r="C46" s="19">
        <f>C39</f>
        <v>1690.5875000000008</v>
      </c>
      <c r="D46" s="13">
        <f>D32</f>
        <v>0</v>
      </c>
      <c r="F46" s="12"/>
      <c r="G46" s="19">
        <f>-MAX($C$46,$D$46)</f>
        <v>-1690.5875000000008</v>
      </c>
      <c r="H46" s="34">
        <f>-MAX($C$46,$D$46)</f>
        <v>-1690.5875000000008</v>
      </c>
      <c r="J46" s="12"/>
      <c r="K46" s="19">
        <f>MAX($C$46,$D$46)</f>
        <v>1690.5875000000008</v>
      </c>
      <c r="L46" s="34">
        <f>MAX($C$46,$D$46)</f>
        <v>1690.5875000000008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CFDA3-FE3A-49A8-BC85-34A287CDC650}">
  <sheetPr codeName="Tabelle3">
    <tabColor theme="7" tint="0.79998168889431442"/>
  </sheetPr>
  <dimension ref="C2:O117"/>
  <sheetViews>
    <sheetView showGridLines="0" zoomScaleNormal="100" workbookViewId="0">
      <selection activeCell="V20" sqref="V20"/>
    </sheetView>
  </sheetViews>
  <sheetFormatPr baseColWidth="10" defaultRowHeight="12.75" x14ac:dyDescent="0.2"/>
  <sheetData>
    <row r="2" spans="3:12" ht="15.75" x14ac:dyDescent="0.25">
      <c r="I2" s="41" t="s">
        <v>43</v>
      </c>
    </row>
    <row r="3" spans="3:12" ht="14.25" x14ac:dyDescent="0.25">
      <c r="C3" s="31"/>
    </row>
    <row r="9" spans="3:12" ht="17.25" x14ac:dyDescent="0.2">
      <c r="C9" s="28"/>
    </row>
    <row r="11" spans="3:12" x14ac:dyDescent="0.2">
      <c r="C11" s="23"/>
    </row>
    <row r="12" spans="3:12" x14ac:dyDescent="0.2">
      <c r="C12" s="23"/>
    </row>
    <row r="13" spans="3:12" x14ac:dyDescent="0.2">
      <c r="C13" s="23"/>
    </row>
    <row r="14" spans="3:12" x14ac:dyDescent="0.2">
      <c r="C14" s="23"/>
      <c r="L14" s="23"/>
    </row>
    <row r="15" spans="3:12" x14ac:dyDescent="0.2">
      <c r="C15" s="23"/>
    </row>
    <row r="16" spans="3:12" x14ac:dyDescent="0.2">
      <c r="C16" s="23"/>
    </row>
    <row r="17" spans="3:15" x14ac:dyDescent="0.2">
      <c r="C17" s="23"/>
      <c r="M17" s="23"/>
    </row>
    <row r="18" spans="3:15" x14ac:dyDescent="0.2">
      <c r="C18" s="23"/>
    </row>
    <row r="19" spans="3:15" x14ac:dyDescent="0.2">
      <c r="M19" s="23"/>
    </row>
    <row r="20" spans="3:15" x14ac:dyDescent="0.2">
      <c r="C20" s="23"/>
      <c r="N20" s="3"/>
      <c r="O20" s="3"/>
    </row>
    <row r="21" spans="3:15" x14ac:dyDescent="0.2">
      <c r="C21" s="23"/>
      <c r="N21" s="3"/>
      <c r="O21" s="3"/>
    </row>
    <row r="22" spans="3:15" x14ac:dyDescent="0.2">
      <c r="C22" s="23"/>
      <c r="N22" s="3"/>
      <c r="O22" s="3"/>
    </row>
    <row r="23" spans="3:15" x14ac:dyDescent="0.2">
      <c r="C23" s="23"/>
      <c r="N23" s="3"/>
      <c r="O23" s="3"/>
    </row>
    <row r="24" spans="3:15" x14ac:dyDescent="0.2">
      <c r="C24" s="23"/>
      <c r="N24" s="3"/>
      <c r="O24" s="3"/>
    </row>
    <row r="25" spans="3:15" x14ac:dyDescent="0.2">
      <c r="N25" s="3"/>
      <c r="O25" s="3"/>
    </row>
    <row r="26" spans="3:15" x14ac:dyDescent="0.2">
      <c r="C26" s="23"/>
      <c r="N26" s="3"/>
      <c r="O26" s="3"/>
    </row>
    <row r="27" spans="3:15" x14ac:dyDescent="0.2">
      <c r="C27" s="29"/>
      <c r="N27" s="3"/>
      <c r="O27" s="3"/>
    </row>
    <row r="28" spans="3:15" x14ac:dyDescent="0.2">
      <c r="C28" s="30"/>
    </row>
    <row r="29" spans="3:15" x14ac:dyDescent="0.2">
      <c r="C29" s="29"/>
    </row>
    <row r="30" spans="3:15" x14ac:dyDescent="0.2">
      <c r="C30" s="30"/>
    </row>
    <row r="31" spans="3:15" x14ac:dyDescent="0.2">
      <c r="C31" s="29"/>
      <c r="N31" s="3"/>
      <c r="O31" s="3"/>
    </row>
    <row r="32" spans="3:15" x14ac:dyDescent="0.2">
      <c r="C32" s="30"/>
    </row>
    <row r="33" spans="3:3" x14ac:dyDescent="0.2">
      <c r="C33" s="29"/>
    </row>
    <row r="34" spans="3:3" x14ac:dyDescent="0.2">
      <c r="C34" s="30"/>
    </row>
    <row r="36" spans="3:3" x14ac:dyDescent="0.2">
      <c r="C36" s="23"/>
    </row>
    <row r="39" spans="3:3" ht="17.25" x14ac:dyDescent="0.2">
      <c r="C39" s="28"/>
    </row>
    <row r="41" spans="3:3" x14ac:dyDescent="0.2">
      <c r="C41" s="23"/>
    </row>
    <row r="43" spans="3:3" x14ac:dyDescent="0.2">
      <c r="C43" s="23"/>
    </row>
    <row r="44" spans="3:3" x14ac:dyDescent="0.2">
      <c r="C44" s="23"/>
    </row>
    <row r="45" spans="3:3" x14ac:dyDescent="0.2">
      <c r="C45" s="23"/>
    </row>
    <row r="46" spans="3:3" x14ac:dyDescent="0.2">
      <c r="C46" s="23"/>
    </row>
    <row r="47" spans="3:3" x14ac:dyDescent="0.2">
      <c r="C47" s="23"/>
    </row>
    <row r="48" spans="3:3" x14ac:dyDescent="0.2">
      <c r="C48" s="23"/>
    </row>
    <row r="49" spans="3:3" x14ac:dyDescent="0.2">
      <c r="C49" s="23"/>
    </row>
    <row r="50" spans="3:3" x14ac:dyDescent="0.2">
      <c r="C50" s="23"/>
    </row>
    <row r="51" spans="3:3" x14ac:dyDescent="0.2">
      <c r="C51" s="23"/>
    </row>
    <row r="53" spans="3:3" x14ac:dyDescent="0.2">
      <c r="C53" s="23"/>
    </row>
    <row r="54" spans="3:3" x14ac:dyDescent="0.2">
      <c r="C54" s="23"/>
    </row>
    <row r="55" spans="3:3" x14ac:dyDescent="0.2">
      <c r="C55" s="23"/>
    </row>
    <row r="56" spans="3:3" x14ac:dyDescent="0.2">
      <c r="C56" s="23"/>
    </row>
    <row r="57" spans="3:3" x14ac:dyDescent="0.2">
      <c r="C57" s="23"/>
    </row>
    <row r="58" spans="3:3" x14ac:dyDescent="0.2">
      <c r="C58" s="23"/>
    </row>
    <row r="59" spans="3:3" x14ac:dyDescent="0.2">
      <c r="C59" s="23"/>
    </row>
    <row r="60" spans="3:3" x14ac:dyDescent="0.2">
      <c r="C60" s="23"/>
    </row>
    <row r="62" spans="3:3" x14ac:dyDescent="0.2">
      <c r="C62" s="23"/>
    </row>
    <row r="63" spans="3:3" x14ac:dyDescent="0.2">
      <c r="C63" s="29"/>
    </row>
    <row r="64" spans="3:3" x14ac:dyDescent="0.2">
      <c r="C64" s="30"/>
    </row>
    <row r="66" spans="3:3" x14ac:dyDescent="0.2">
      <c r="C66" s="30"/>
    </row>
    <row r="67" spans="3:3" x14ac:dyDescent="0.2">
      <c r="C67" s="30"/>
    </row>
    <row r="70" spans="3:3" ht="17.25" x14ac:dyDescent="0.2">
      <c r="C70" s="28"/>
    </row>
    <row r="72" spans="3:3" x14ac:dyDescent="0.2">
      <c r="C72" s="23"/>
    </row>
    <row r="74" spans="3:3" x14ac:dyDescent="0.2">
      <c r="C74" s="23"/>
    </row>
    <row r="75" spans="3:3" x14ac:dyDescent="0.2">
      <c r="C75" s="23"/>
    </row>
    <row r="76" spans="3:3" x14ac:dyDescent="0.2">
      <c r="C76" s="23"/>
    </row>
    <row r="77" spans="3:3" x14ac:dyDescent="0.2">
      <c r="C77" s="23"/>
    </row>
    <row r="78" spans="3:3" x14ac:dyDescent="0.2">
      <c r="C78" s="23"/>
    </row>
    <row r="79" spans="3:3" x14ac:dyDescent="0.2">
      <c r="C79" s="23"/>
    </row>
    <row r="80" spans="3:3" x14ac:dyDescent="0.2">
      <c r="C80" s="23"/>
    </row>
    <row r="81" spans="3:3" x14ac:dyDescent="0.2">
      <c r="C81" s="23"/>
    </row>
    <row r="82" spans="3:3" x14ac:dyDescent="0.2">
      <c r="C82" s="23"/>
    </row>
    <row r="84" spans="3:3" x14ac:dyDescent="0.2">
      <c r="C84" s="23"/>
    </row>
    <row r="85" spans="3:3" x14ac:dyDescent="0.2">
      <c r="C85" s="29"/>
    </row>
    <row r="86" spans="3:3" x14ac:dyDescent="0.2">
      <c r="C86" s="30"/>
    </row>
    <row r="87" spans="3:3" x14ac:dyDescent="0.2">
      <c r="C87" s="29"/>
    </row>
    <row r="88" spans="3:3" x14ac:dyDescent="0.2">
      <c r="C88" s="30"/>
    </row>
    <row r="89" spans="3:3" x14ac:dyDescent="0.2">
      <c r="C89" s="29"/>
    </row>
    <row r="90" spans="3:3" x14ac:dyDescent="0.2">
      <c r="C90" s="30"/>
    </row>
    <row r="92" spans="3:3" x14ac:dyDescent="0.2">
      <c r="C92" s="23"/>
    </row>
    <row r="93" spans="3:3" x14ac:dyDescent="0.2">
      <c r="C93" s="23"/>
    </row>
    <row r="94" spans="3:3" x14ac:dyDescent="0.2">
      <c r="C94" s="23"/>
    </row>
    <row r="95" spans="3:3" x14ac:dyDescent="0.2">
      <c r="C95" s="23"/>
    </row>
    <row r="96" spans="3:3" x14ac:dyDescent="0.2">
      <c r="C96" s="23"/>
    </row>
    <row r="99" spans="3:3" ht="17.25" x14ac:dyDescent="0.2">
      <c r="C99" s="28"/>
    </row>
    <row r="100" spans="3:3" ht="17.25" x14ac:dyDescent="0.2">
      <c r="C100" s="28"/>
    </row>
    <row r="101" spans="3:3" x14ac:dyDescent="0.2">
      <c r="C101" s="23"/>
    </row>
    <row r="109" spans="3:3" x14ac:dyDescent="0.2">
      <c r="C109" s="23"/>
    </row>
    <row r="110" spans="3:3" x14ac:dyDescent="0.2">
      <c r="C110" s="23"/>
    </row>
    <row r="112" spans="3:3" x14ac:dyDescent="0.2">
      <c r="C112" s="23"/>
    </row>
    <row r="114" spans="3:3" x14ac:dyDescent="0.2">
      <c r="C114" s="23"/>
    </row>
    <row r="116" spans="3:3" x14ac:dyDescent="0.2">
      <c r="C116" s="23"/>
    </row>
    <row r="117" spans="3:3" x14ac:dyDescent="0.2">
      <c r="C117" s="23"/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Lies Mich</vt:lpstr>
      <vt:lpstr>Kammscher Kreis - interaktiv</vt:lpstr>
      <vt:lpstr>Hilfstabelle</vt:lpstr>
      <vt:lpstr>Berechnungsbeispiel</vt:lpstr>
      <vt:lpstr>'Kammscher Kreis - interaktiv'!Druckbereich</vt:lpstr>
    </vt:vector>
  </TitlesOfParts>
  <Company>Familie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Kahlich</dc:creator>
  <cp:lastModifiedBy>Volker Kahlich</cp:lastModifiedBy>
  <cp:lastPrinted>2007-05-30T21:24:30Z</cp:lastPrinted>
  <dcterms:created xsi:type="dcterms:W3CDTF">2007-05-28T09:49:30Z</dcterms:created>
  <dcterms:modified xsi:type="dcterms:W3CDTF">2025-06-29T20:44:59Z</dcterms:modified>
</cp:coreProperties>
</file>